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urora343\Desktop\陳芃樺\113-2\07校庫填報資料\"/>
    </mc:Choice>
  </mc:AlternateContent>
  <xr:revisionPtr revIDLastSave="0" documentId="13_ncr:1_{DEAA659E-C4D5-4A4D-B976-A751B99AC010}" xr6:coauthVersionLast="36" xr6:coauthVersionMax="36" xr10:uidLastSave="{00000000-0000-0000-0000-000000000000}"/>
  <bookViews>
    <workbookView xWindow="0" yWindow="0" windowWidth="28800" windowHeight="12180" activeTab="5" xr2:uid="{00000000-000D-0000-FFFF-FFFF00000000}"/>
  </bookViews>
  <sheets>
    <sheet name="學生住宿人數統計" sheetId="6" r:id="rId1"/>
    <sheet name="住宿率" sheetId="3" r:id="rId2"/>
    <sheet name="退宿人數" sheetId="4" r:id="rId3"/>
    <sheet name="教職員人數" sheetId="5" r:id="rId4"/>
    <sheet name="賃居人數" sheetId="2" r:id="rId5"/>
    <sheet name="統計表" sheetId="8" r:id="rId6"/>
    <sheet name="教職員歷年統計表" sheetId="9" r:id="rId7"/>
  </sheets>
  <calcPr calcId="191029"/>
</workbook>
</file>

<file path=xl/calcChain.xml><?xml version="1.0" encoding="utf-8"?>
<calcChain xmlns="http://schemas.openxmlformats.org/spreadsheetml/2006/main">
  <c r="L35" i="8" l="1"/>
  <c r="E17" i="8" l="1"/>
  <c r="E14" i="8"/>
  <c r="F10" i="8"/>
  <c r="G10" i="8"/>
  <c r="H10" i="8"/>
  <c r="I10" i="8"/>
  <c r="J10" i="8"/>
  <c r="K10" i="8"/>
  <c r="L10" i="8"/>
  <c r="M10" i="8"/>
  <c r="N10" i="8"/>
  <c r="O10" i="8"/>
  <c r="E45" i="8" l="1"/>
  <c r="D45" i="8"/>
  <c r="E42" i="8"/>
  <c r="D42" i="8"/>
  <c r="E40" i="8"/>
  <c r="D40" i="8"/>
  <c r="D31" i="8"/>
  <c r="D30" i="8"/>
  <c r="E30" i="8"/>
  <c r="G48" i="8"/>
  <c r="H48" i="8"/>
  <c r="I48" i="8"/>
  <c r="J48" i="8"/>
  <c r="K48" i="8"/>
  <c r="L48" i="8"/>
  <c r="M48" i="8"/>
  <c r="N48" i="8"/>
  <c r="O48" i="8"/>
  <c r="F48" i="8"/>
  <c r="J47" i="8"/>
  <c r="K47" i="8"/>
  <c r="I44" i="8"/>
  <c r="J38" i="8"/>
  <c r="H35" i="8"/>
  <c r="I35" i="8"/>
  <c r="H32" i="8"/>
  <c r="G21" i="8"/>
  <c r="H21" i="8"/>
  <c r="I21" i="8"/>
  <c r="J21" i="8"/>
  <c r="K21" i="8"/>
  <c r="L21" i="8"/>
  <c r="M21" i="8"/>
  <c r="N21" i="8"/>
  <c r="O21" i="8"/>
  <c r="P21" i="8"/>
  <c r="Q21" i="8"/>
  <c r="R21" i="8"/>
  <c r="S21" i="8"/>
  <c r="T21" i="8"/>
  <c r="U21" i="8"/>
  <c r="F21" i="8"/>
  <c r="G20" i="8"/>
  <c r="H20" i="8"/>
  <c r="I20" i="8"/>
  <c r="J20" i="8"/>
  <c r="K20" i="8"/>
  <c r="L20" i="8"/>
  <c r="M20" i="8"/>
  <c r="N20" i="8"/>
  <c r="O20" i="8"/>
  <c r="P20" i="8"/>
  <c r="Q20" i="8"/>
  <c r="R20" i="8"/>
  <c r="S20" i="8"/>
  <c r="T20" i="8"/>
  <c r="U20" i="8"/>
  <c r="F20" i="8"/>
  <c r="O13" i="8"/>
  <c r="P13" i="8"/>
  <c r="N7" i="8"/>
  <c r="O7" i="8"/>
  <c r="P7" i="8"/>
  <c r="Q7" i="8"/>
  <c r="R7" i="8"/>
  <c r="T7" i="8"/>
  <c r="O22" i="8" l="1"/>
  <c r="T22" i="8"/>
  <c r="R22" i="8"/>
  <c r="K22" i="8"/>
  <c r="J22" i="8"/>
  <c r="H22" i="8"/>
  <c r="D48" i="8"/>
  <c r="E48" i="8"/>
  <c r="Q22" i="8"/>
  <c r="P22" i="8"/>
  <c r="M22" i="8"/>
  <c r="I22" i="8"/>
  <c r="G22" i="8"/>
  <c r="F22" i="8"/>
  <c r="N22" i="8"/>
  <c r="L22" i="8"/>
  <c r="E18" i="8"/>
  <c r="D18" i="8"/>
  <c r="E15" i="8"/>
  <c r="D15" i="8"/>
  <c r="E12" i="8"/>
  <c r="D12" i="8"/>
  <c r="E9" i="8"/>
  <c r="D9" i="8"/>
  <c r="E6" i="8"/>
  <c r="D6" i="8"/>
  <c r="G47" i="8"/>
  <c r="H47" i="8"/>
  <c r="I47" i="8"/>
  <c r="F47" i="8"/>
  <c r="F44" i="8"/>
  <c r="G41" i="8"/>
  <c r="I41" i="8"/>
  <c r="G38" i="8"/>
  <c r="H38" i="8"/>
  <c r="I38" i="8"/>
  <c r="G19" i="8"/>
  <c r="F19" i="8"/>
  <c r="E19" i="8"/>
  <c r="D17" i="8"/>
  <c r="H16" i="8"/>
  <c r="I16" i="8"/>
  <c r="C17" i="8" l="1"/>
  <c r="D21" i="8"/>
  <c r="E21" i="8"/>
  <c r="D19" i="8"/>
  <c r="C18" i="8"/>
  <c r="C19" i="8" s="1"/>
  <c r="C48" i="8" l="1"/>
  <c r="D20" i="8" l="1"/>
  <c r="E20" i="8"/>
  <c r="E46" i="8" l="1"/>
  <c r="G49" i="8"/>
  <c r="G50" i="8" s="1"/>
  <c r="H49" i="8"/>
  <c r="I49" i="8"/>
  <c r="J49" i="8"/>
  <c r="J50" i="8" s="1"/>
  <c r="K49" i="8"/>
  <c r="K50" i="8" s="1"/>
  <c r="L49" i="8"/>
  <c r="L50" i="8" s="1"/>
  <c r="M49" i="8"/>
  <c r="F49" i="8"/>
  <c r="F50" i="8" s="1"/>
  <c r="G44" i="8"/>
  <c r="E43" i="8"/>
  <c r="D43" i="8"/>
  <c r="E49" i="8" l="1"/>
  <c r="H50" i="8"/>
  <c r="D49" i="8"/>
  <c r="E47" i="8"/>
  <c r="C45" i="8"/>
  <c r="C47" i="8" s="1"/>
  <c r="D47" i="8"/>
  <c r="I50" i="8"/>
  <c r="C43" i="8"/>
  <c r="C49" i="8" l="1"/>
  <c r="C50" i="8" s="1"/>
  <c r="G32" i="8"/>
  <c r="G16" i="8"/>
  <c r="F16" i="8"/>
  <c r="D14" i="8"/>
  <c r="F38" i="8"/>
  <c r="C15" i="8" l="1"/>
  <c r="E16" i="8"/>
  <c r="C14" i="8"/>
  <c r="D16" i="8"/>
  <c r="E53" i="8"/>
  <c r="D53" i="8"/>
  <c r="C16" i="8" l="1"/>
  <c r="F35" i="8"/>
  <c r="G35" i="8"/>
  <c r="F32" i="8"/>
  <c r="E54" i="8"/>
  <c r="E58" i="8" s="1"/>
  <c r="D54" i="8"/>
  <c r="D58" i="8" s="1"/>
  <c r="C54" i="8" l="1"/>
  <c r="E44" i="8"/>
  <c r="E39" i="8"/>
  <c r="D39" i="8"/>
  <c r="E37" i="8"/>
  <c r="D37" i="8"/>
  <c r="E36" i="8"/>
  <c r="D36" i="8"/>
  <c r="E34" i="8"/>
  <c r="D34" i="8"/>
  <c r="E33" i="8"/>
  <c r="D33" i="8"/>
  <c r="E31" i="8"/>
  <c r="E25" i="8"/>
  <c r="D25" i="8"/>
  <c r="D57" i="8" s="1"/>
  <c r="M13" i="8"/>
  <c r="L13" i="8"/>
  <c r="K13" i="8"/>
  <c r="J13" i="8"/>
  <c r="I13" i="8"/>
  <c r="H13" i="8"/>
  <c r="G13" i="8"/>
  <c r="F13" i="8"/>
  <c r="E11" i="8"/>
  <c r="D11" i="8"/>
  <c r="E8" i="8"/>
  <c r="D8" i="8"/>
  <c r="M7" i="8"/>
  <c r="L7" i="8"/>
  <c r="K7" i="8"/>
  <c r="J7" i="8"/>
  <c r="I7" i="8"/>
  <c r="H7" i="8"/>
  <c r="G7" i="8"/>
  <c r="F7" i="8"/>
  <c r="E5" i="8"/>
  <c r="D5" i="8"/>
  <c r="C25" i="8" l="1"/>
  <c r="D13" i="8"/>
  <c r="C8" i="8"/>
  <c r="E13" i="8"/>
  <c r="C5" i="8"/>
  <c r="E38" i="8"/>
  <c r="C36" i="8"/>
  <c r="C33" i="8"/>
  <c r="E35" i="8"/>
  <c r="C30" i="8"/>
  <c r="C42" i="8"/>
  <c r="C44" i="8" s="1"/>
  <c r="C53" i="8"/>
  <c r="E41" i="8"/>
  <c r="C39" i="8"/>
  <c r="C37" i="8"/>
  <c r="E32" i="8"/>
  <c r="C11" i="8"/>
  <c r="E10" i="8"/>
  <c r="D10" i="8"/>
  <c r="D7" i="8"/>
  <c r="E7" i="8"/>
  <c r="D41" i="8"/>
  <c r="C40" i="8"/>
  <c r="D38" i="8"/>
  <c r="C34" i="8"/>
  <c r="D35" i="8"/>
  <c r="C31" i="8"/>
  <c r="C12" i="8"/>
  <c r="C9" i="8"/>
  <c r="C6" i="8"/>
  <c r="D32" i="8"/>
  <c r="G35" i="9"/>
  <c r="D35" i="9"/>
  <c r="G34" i="9"/>
  <c r="D34" i="9"/>
  <c r="G33" i="9"/>
  <c r="D33" i="9"/>
  <c r="G32" i="9"/>
  <c r="D32" i="9"/>
  <c r="G31" i="9"/>
  <c r="D31" i="9"/>
  <c r="G30" i="9"/>
  <c r="D30" i="9"/>
  <c r="G29" i="9"/>
  <c r="D29" i="9"/>
  <c r="C28" i="9"/>
  <c r="D27" i="9"/>
  <c r="C27" i="9" s="1"/>
  <c r="G26" i="9"/>
  <c r="D26" i="9"/>
  <c r="G21" i="9"/>
  <c r="D21" i="9"/>
  <c r="C21" i="8" l="1"/>
  <c r="C58" i="8" s="1"/>
  <c r="C20" i="8"/>
  <c r="C41" i="8"/>
  <c r="C10" i="8"/>
  <c r="C7" i="8"/>
  <c r="C38" i="8"/>
  <c r="C35" i="8"/>
  <c r="C32" i="8"/>
  <c r="E50" i="8"/>
  <c r="E57" i="8"/>
  <c r="C13" i="8"/>
  <c r="E22" i="8"/>
  <c r="D22" i="8"/>
  <c r="D50" i="8"/>
  <c r="C32" i="9"/>
  <c r="C30" i="9"/>
  <c r="C31" i="9"/>
  <c r="C26" i="9"/>
  <c r="C35" i="9"/>
  <c r="C21" i="9"/>
  <c r="C29" i="9"/>
  <c r="C33" i="9"/>
  <c r="C34" i="9"/>
  <c r="C57" i="8" l="1"/>
  <c r="D59" i="8"/>
  <c r="E59" i="8"/>
  <c r="C22" i="8"/>
  <c r="C59" i="8" l="1"/>
</calcChain>
</file>

<file path=xl/sharedStrings.xml><?xml version="1.0" encoding="utf-8"?>
<sst xmlns="http://schemas.openxmlformats.org/spreadsheetml/2006/main" count="473" uniqueCount="158">
  <si>
    <t>學年度 \ 項目</t>
  </si>
  <si>
    <t>學士班</t>
  </si>
  <si>
    <t>碩士班</t>
  </si>
  <si>
    <t>博士班</t>
  </si>
  <si>
    <t>103學年度 第1學期</t>
  </si>
  <si>
    <t>--</t>
  </si>
  <si>
    <t>102學年度 第2學期</t>
  </si>
  <si>
    <t>102學年度 第1學期</t>
  </si>
  <si>
    <t>101學年度 第2學期</t>
  </si>
  <si>
    <t>101學年度 第1學期</t>
  </si>
  <si>
    <t>100學年度 第2學期</t>
  </si>
  <si>
    <t>100學年度 第1學期</t>
  </si>
  <si>
    <t>99學年度 第2學期</t>
  </si>
  <si>
    <t>99學年度 第1學期</t>
  </si>
  <si>
    <t>98學年度 第2學期</t>
  </si>
  <si>
    <t>98學年度 第1學期</t>
  </si>
  <si>
    <t>學生住宿率</t>
    <phoneticPr fontId="2" type="noConversion"/>
  </si>
  <si>
    <t>退宿人數統計</t>
  </si>
  <si>
    <t>教職員住宿人數統計</t>
  </si>
  <si>
    <t>教師</t>
  </si>
  <si>
    <t>職員</t>
  </si>
  <si>
    <t>--</t>
    <phoneticPr fontId="2" type="noConversion"/>
  </si>
  <si>
    <t>學生住宿人數統計</t>
    <phoneticPr fontId="2" type="noConversion"/>
  </si>
  <si>
    <t>馬偕醫學院教職員住宿人數統計表</t>
    <phoneticPr fontId="2" type="noConversion"/>
  </si>
  <si>
    <t>教師/職員</t>
    <phoneticPr fontId="2" type="noConversion"/>
  </si>
  <si>
    <t>總計</t>
    <phoneticPr fontId="2" type="noConversion"/>
  </si>
  <si>
    <t>教師</t>
    <phoneticPr fontId="2" type="noConversion"/>
  </si>
  <si>
    <t>職員</t>
    <phoneticPr fontId="2" type="noConversion"/>
  </si>
  <si>
    <t>合計</t>
    <phoneticPr fontId="2" type="noConversion"/>
  </si>
  <si>
    <t>男</t>
    <phoneticPr fontId="2" type="noConversion"/>
  </si>
  <si>
    <t>女</t>
    <phoneticPr fontId="2" type="noConversion"/>
  </si>
  <si>
    <t>105學年度第2學期</t>
    <phoneticPr fontId="2" type="noConversion"/>
  </si>
  <si>
    <t>105學年度第1學期</t>
    <phoneticPr fontId="2" type="noConversion"/>
  </si>
  <si>
    <t>104學年度第2學期</t>
    <phoneticPr fontId="2" type="noConversion"/>
  </si>
  <si>
    <t>104學年度第1學期</t>
    <phoneticPr fontId="2" type="noConversion"/>
  </si>
  <si>
    <t>103學年度第2學期</t>
    <phoneticPr fontId="2" type="noConversion"/>
  </si>
  <si>
    <t>103學年度第1學期</t>
    <phoneticPr fontId="2" type="noConversion"/>
  </si>
  <si>
    <t>102學年度第2學期</t>
    <phoneticPr fontId="2" type="noConversion"/>
  </si>
  <si>
    <t>102學年度第1學期</t>
    <phoneticPr fontId="2" type="noConversion"/>
  </si>
  <si>
    <t>101學年度第2學期</t>
    <phoneticPr fontId="2" type="noConversion"/>
  </si>
  <si>
    <t>101學年度第1學期</t>
    <phoneticPr fontId="2" type="noConversion"/>
  </si>
  <si>
    <t>100學年度第2學期</t>
    <phoneticPr fontId="2" type="noConversion"/>
  </si>
  <si>
    <t>100學年度第1學期</t>
    <phoneticPr fontId="2" type="noConversion"/>
  </si>
  <si>
    <t>99學年度第2學期</t>
    <phoneticPr fontId="2" type="noConversion"/>
  </si>
  <si>
    <t>99學年度第1學期</t>
    <phoneticPr fontId="2" type="noConversion"/>
  </si>
  <si>
    <t>98學年度第2學期</t>
    <phoneticPr fontId="2" type="noConversion"/>
  </si>
  <si>
    <t>98學年度第1學期</t>
    <phoneticPr fontId="2" type="noConversion"/>
  </si>
  <si>
    <t>馬偕醫學院學生住宿人數統計表</t>
    <phoneticPr fontId="2" type="noConversion"/>
  </si>
  <si>
    <t>一年級</t>
    <phoneticPr fontId="2" type="noConversion"/>
  </si>
  <si>
    <t>二年級</t>
    <phoneticPr fontId="2" type="noConversion"/>
  </si>
  <si>
    <t>三年級</t>
    <phoneticPr fontId="2" type="noConversion"/>
  </si>
  <si>
    <t>四年級</t>
    <phoneticPr fontId="2" type="noConversion"/>
  </si>
  <si>
    <t>五年級</t>
    <phoneticPr fontId="2" type="noConversion"/>
  </si>
  <si>
    <t>六年級</t>
    <phoneticPr fontId="2" type="noConversion"/>
  </si>
  <si>
    <t>七年級</t>
    <phoneticPr fontId="2" type="noConversion"/>
  </si>
  <si>
    <t>醫學系總人數</t>
    <phoneticPr fontId="2" type="noConversion"/>
  </si>
  <si>
    <t>醫學系住宿人數</t>
    <phoneticPr fontId="2" type="noConversion"/>
  </si>
  <si>
    <t>醫學系住宿率</t>
    <phoneticPr fontId="2" type="noConversion"/>
  </si>
  <si>
    <t>護理系總人數</t>
    <phoneticPr fontId="2" type="noConversion"/>
  </si>
  <si>
    <t>護理系住宿人數</t>
    <phoneticPr fontId="2" type="noConversion"/>
  </si>
  <si>
    <t>護理系住宿率</t>
    <phoneticPr fontId="2" type="noConversion"/>
  </si>
  <si>
    <t>聽語系總人數</t>
    <phoneticPr fontId="2" type="noConversion"/>
  </si>
  <si>
    <t>聽語系住宿人數</t>
    <phoneticPr fontId="2" type="noConversion"/>
  </si>
  <si>
    <t>聽語系住宿率</t>
    <phoneticPr fontId="2" type="noConversion"/>
  </si>
  <si>
    <t>學士班住宿人數</t>
    <phoneticPr fontId="2" type="noConversion"/>
  </si>
  <si>
    <t>學士班住宿率</t>
    <phoneticPr fontId="2" type="noConversion"/>
  </si>
  <si>
    <t>生醫所總人數</t>
    <phoneticPr fontId="2" type="noConversion"/>
  </si>
  <si>
    <t>生醫所住宿人數</t>
    <phoneticPr fontId="2" type="noConversion"/>
  </si>
  <si>
    <t xml:space="preserve"> </t>
    <phoneticPr fontId="2" type="noConversion"/>
  </si>
  <si>
    <t>生醫所住宿率</t>
    <phoneticPr fontId="2" type="noConversion"/>
  </si>
  <si>
    <t>長照所總人數</t>
    <phoneticPr fontId="2" type="noConversion"/>
  </si>
  <si>
    <t>長照所住宿人數</t>
    <phoneticPr fontId="2" type="noConversion"/>
  </si>
  <si>
    <t>長照所住宿率</t>
    <phoneticPr fontId="2" type="noConversion"/>
  </si>
  <si>
    <t>碩士班總人數</t>
    <phoneticPr fontId="2" type="noConversion"/>
  </si>
  <si>
    <t>碩士班住宿人數</t>
    <phoneticPr fontId="2" type="noConversion"/>
  </si>
  <si>
    <t>碩士班住宿率</t>
    <phoneticPr fontId="2" type="noConversion"/>
  </si>
  <si>
    <t>全校住宿人數</t>
    <phoneticPr fontId="2" type="noConversion"/>
  </si>
  <si>
    <t>全校住宿率</t>
    <phoneticPr fontId="2" type="noConversion"/>
  </si>
  <si>
    <t>八年級</t>
    <phoneticPr fontId="2" type="noConversion"/>
  </si>
  <si>
    <t>108學年度第1學期</t>
    <phoneticPr fontId="2" type="noConversion"/>
  </si>
  <si>
    <t>107學年度第2學期</t>
    <phoneticPr fontId="2" type="noConversion"/>
  </si>
  <si>
    <t>107學年度第1學期</t>
    <phoneticPr fontId="2" type="noConversion"/>
  </si>
  <si>
    <t>106學年度第2學期</t>
    <phoneticPr fontId="2" type="noConversion"/>
  </si>
  <si>
    <t>106學年度第1學期</t>
    <phoneticPr fontId="2" type="noConversion"/>
  </si>
  <si>
    <t>福科所總人數</t>
    <phoneticPr fontId="2" type="noConversion"/>
  </si>
  <si>
    <t>福科所住宿率</t>
    <phoneticPr fontId="2" type="noConversion"/>
  </si>
  <si>
    <t>福科所住宿人數</t>
    <phoneticPr fontId="2" type="noConversion"/>
  </si>
  <si>
    <t>108學年度第2學期</t>
    <phoneticPr fontId="2" type="noConversion"/>
  </si>
  <si>
    <t>109學年度第1學期</t>
    <phoneticPr fontId="2" type="noConversion"/>
  </si>
  <si>
    <t>聽語所總人數</t>
    <phoneticPr fontId="2" type="noConversion"/>
  </si>
  <si>
    <t>聽語所住宿人數</t>
    <phoneticPr fontId="2" type="noConversion"/>
  </si>
  <si>
    <t>聽語所住宿率</t>
    <phoneticPr fontId="2" type="noConversion"/>
  </si>
  <si>
    <t>長照在職總人數</t>
    <phoneticPr fontId="2" type="noConversion"/>
  </si>
  <si>
    <t>長照在職住宿人數</t>
    <phoneticPr fontId="2" type="noConversion"/>
  </si>
  <si>
    <t>長照在職住宿率</t>
    <phoneticPr fontId="2" type="noConversion"/>
  </si>
  <si>
    <t>二年制在職專班</t>
    <phoneticPr fontId="2" type="noConversion"/>
  </si>
  <si>
    <t>學士班總人數</t>
    <phoneticPr fontId="2" type="noConversion"/>
  </si>
  <si>
    <t>學士班/系別</t>
    <phoneticPr fontId="2" type="noConversion"/>
  </si>
  <si>
    <t>所別/博士班</t>
    <phoneticPr fontId="2" type="noConversion"/>
  </si>
  <si>
    <t>所別/碩士班</t>
    <phoneticPr fontId="2" type="noConversion"/>
  </si>
  <si>
    <t>全校總人數</t>
    <phoneticPr fontId="2" type="noConversion"/>
  </si>
  <si>
    <t>109學年度第2學期</t>
    <phoneticPr fontId="2" type="noConversion"/>
  </si>
  <si>
    <t>110學年度第1學期</t>
    <phoneticPr fontId="2" type="noConversion"/>
  </si>
  <si>
    <t>學士班</t>
    <phoneticPr fontId="2" type="noConversion"/>
  </si>
  <si>
    <t>110學年度第2學期</t>
    <phoneticPr fontId="2" type="noConversion"/>
  </si>
  <si>
    <t>全校總計</t>
    <phoneticPr fontId="2" type="noConversion"/>
  </si>
  <si>
    <t>111學年度第1學期</t>
    <phoneticPr fontId="2" type="noConversion"/>
  </si>
  <si>
    <t>111學年度第2學期</t>
    <phoneticPr fontId="2" type="noConversion"/>
  </si>
  <si>
    <t>馬偕醫學院賃居人數統計表</t>
    <phoneticPr fontId="2" type="noConversion"/>
  </si>
  <si>
    <t>111學年度  第2學期</t>
    <phoneticPr fontId="2" type="noConversion"/>
  </si>
  <si>
    <t>111學年度  第1學期</t>
    <phoneticPr fontId="2" type="noConversion"/>
  </si>
  <si>
    <t>110學年度  第2學期</t>
    <phoneticPr fontId="2" type="noConversion"/>
  </si>
  <si>
    <t>110學年度  第1學期</t>
    <phoneticPr fontId="2" type="noConversion"/>
  </si>
  <si>
    <t>109學年度  第2學期</t>
    <phoneticPr fontId="2" type="noConversion"/>
  </si>
  <si>
    <t>109學年度  第1學期</t>
    <phoneticPr fontId="2" type="noConversion"/>
  </si>
  <si>
    <t>108學年度 第2學期</t>
    <phoneticPr fontId="2" type="noConversion"/>
  </si>
  <si>
    <t>108學年度 第1學期</t>
    <phoneticPr fontId="2" type="noConversion"/>
  </si>
  <si>
    <t>107學年度 第2學期</t>
    <phoneticPr fontId="2" type="noConversion"/>
  </si>
  <si>
    <t>107學年度 第1學期</t>
    <phoneticPr fontId="2" type="noConversion"/>
  </si>
  <si>
    <t>106學年度 第2學期</t>
    <phoneticPr fontId="2" type="noConversion"/>
  </si>
  <si>
    <t>106學年度 第1學期</t>
    <phoneticPr fontId="2" type="noConversion"/>
  </si>
  <si>
    <t>105學年度 第2學期</t>
    <phoneticPr fontId="2" type="noConversion"/>
  </si>
  <si>
    <t>105學年度 第1學期</t>
    <phoneticPr fontId="2" type="noConversion"/>
  </si>
  <si>
    <t>104學年度 第2學期</t>
    <phoneticPr fontId="2" type="noConversion"/>
  </si>
  <si>
    <t>104學年度 第1學期</t>
    <phoneticPr fontId="2" type="noConversion"/>
  </si>
  <si>
    <t>103學年度 第2學期</t>
    <phoneticPr fontId="2" type="noConversion"/>
  </si>
  <si>
    <t>109學年度 第1學期</t>
    <phoneticPr fontId="2" type="noConversion"/>
  </si>
  <si>
    <t>109學年度 第2學期</t>
    <phoneticPr fontId="2" type="noConversion"/>
  </si>
  <si>
    <t>110學年度 第1學期</t>
    <phoneticPr fontId="2" type="noConversion"/>
  </si>
  <si>
    <t>110學年度 第2學期</t>
    <phoneticPr fontId="2" type="noConversion"/>
  </si>
  <si>
    <t>111學年度 第1學期</t>
    <phoneticPr fontId="2" type="noConversion"/>
  </si>
  <si>
    <t>111學年度 第2學期</t>
    <phoneticPr fontId="2" type="noConversion"/>
  </si>
  <si>
    <t>111學年度 第2學期</t>
    <phoneticPr fontId="2" type="noConversion"/>
  </si>
  <si>
    <t>男</t>
    <phoneticPr fontId="2" type="noConversion"/>
  </si>
  <si>
    <t>女</t>
    <phoneticPr fontId="2" type="noConversion"/>
  </si>
  <si>
    <t>視光系總人數</t>
    <phoneticPr fontId="2" type="noConversion"/>
  </si>
  <si>
    <t>視光系住宿人數</t>
    <phoneticPr fontId="2" type="noConversion"/>
  </si>
  <si>
    <t>視光系住宿率</t>
    <phoneticPr fontId="2" type="noConversion"/>
  </si>
  <si>
    <t>112學年度  第1學期</t>
    <phoneticPr fontId="2" type="noConversion"/>
  </si>
  <si>
    <t>112學年度第1學期</t>
    <phoneticPr fontId="2" type="noConversion"/>
  </si>
  <si>
    <t>112學年度 第1學期</t>
    <phoneticPr fontId="2" type="noConversion"/>
  </si>
  <si>
    <t>護理所住宿人數</t>
    <phoneticPr fontId="2" type="noConversion"/>
  </si>
  <si>
    <t>護理所住宿率</t>
    <phoneticPr fontId="2" type="noConversion"/>
  </si>
  <si>
    <t>護理所總人數</t>
    <phoneticPr fontId="2" type="noConversion"/>
  </si>
  <si>
    <t>112學年度第2學期</t>
    <phoneticPr fontId="2" type="noConversion"/>
  </si>
  <si>
    <t>112學年度 第2學期</t>
    <phoneticPr fontId="2" type="noConversion"/>
  </si>
  <si>
    <t>112學年度  第2學期</t>
    <phoneticPr fontId="2" type="noConversion"/>
  </si>
  <si>
    <t>113學年度第1學期</t>
    <phoneticPr fontId="2" type="noConversion"/>
  </si>
  <si>
    <t>113學年度  第1學期</t>
    <phoneticPr fontId="2" type="noConversion"/>
  </si>
  <si>
    <t>113學年度 第1學期</t>
    <phoneticPr fontId="2" type="noConversion"/>
  </si>
  <si>
    <t>醫檢系總人數</t>
    <phoneticPr fontId="2" type="noConversion"/>
  </si>
  <si>
    <t>醫檢系住宿人數</t>
    <phoneticPr fontId="2" type="noConversion"/>
  </si>
  <si>
    <t>醫檢系住宿率</t>
    <phoneticPr fontId="2" type="noConversion"/>
  </si>
  <si>
    <t>113學年度第二學期</t>
    <phoneticPr fontId="2" type="noConversion"/>
  </si>
  <si>
    <t>113學年度第2學期</t>
    <phoneticPr fontId="2" type="noConversion"/>
  </si>
  <si>
    <t>113學年度 第2學期</t>
    <phoneticPr fontId="2" type="noConversion"/>
  </si>
  <si>
    <t>113學年度  第2學期</t>
    <phoneticPr fontId="2" type="noConversion"/>
  </si>
  <si>
    <t>編寫日期:114年3月20日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</si>
</sst>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_ "/>
    <numFmt numFmtId="177" formatCode="0.00_);[Red]\(0.00\)"/>
    <numFmt numFmtId="178" formatCode="0_);[Red]\(0\)"/>
    <numFmt numFmtId="179" formatCode="0;[Red]0"/>
  </numFmts>
  <fonts count="18" x14ac:knownFonts="1">
    <font>
      <sz val="12"/>
      <color theme="1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sz val="9"/>
      <name val="新細明體"/>
      <family val="2"/>
      <charset val="136"/>
      <scheme val="minor"/>
    </font>
    <font>
      <u/>
      <sz val="12"/>
      <color theme="10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b/>
      <sz val="12"/>
      <color rgb="FFFF0000"/>
      <name val="標楷體"/>
      <family val="4"/>
      <charset val="136"/>
    </font>
    <font>
      <sz val="12"/>
      <color rgb="FFFF0000"/>
      <name val="標楷體"/>
      <family val="4"/>
      <charset val="136"/>
    </font>
    <font>
      <b/>
      <sz val="12"/>
      <name val="標楷體"/>
      <family val="4"/>
      <charset val="136"/>
    </font>
    <font>
      <sz val="12"/>
      <name val="標楷體"/>
      <family val="4"/>
      <charset val="136"/>
    </font>
    <font>
      <b/>
      <sz val="12"/>
      <color theme="1"/>
      <name val="標楷體"/>
      <family val="4"/>
      <charset val="136"/>
    </font>
    <font>
      <b/>
      <sz val="12"/>
      <color rgb="FFFF0000"/>
      <name val="新細明體"/>
      <family val="1"/>
      <charset val="136"/>
      <scheme val="minor"/>
    </font>
    <font>
      <b/>
      <sz val="12"/>
      <color rgb="FF000000"/>
      <name val="標楷體"/>
      <family val="4"/>
      <charset val="136"/>
    </font>
    <font>
      <sz val="12"/>
      <color rgb="FF000000"/>
      <name val="標楷體"/>
      <family val="4"/>
      <charset val="136"/>
    </font>
    <font>
      <sz val="12"/>
      <color theme="4" tint="-0.249977111117893"/>
      <name val="標楷體"/>
      <family val="4"/>
      <charset val="136"/>
    </font>
    <font>
      <sz val="12"/>
      <color rgb="FF0319BD"/>
      <name val="標楷體"/>
      <family val="4"/>
      <charset val="136"/>
    </font>
    <font>
      <u/>
      <sz val="12"/>
      <name val="標楷體"/>
      <family val="4"/>
      <charset val="136"/>
    </font>
    <font>
      <u/>
      <sz val="12"/>
      <name val="新細明體"/>
      <family val="2"/>
      <charset val="136"/>
      <scheme val="minor"/>
    </font>
    <font>
      <u/>
      <sz val="12"/>
      <color theme="1"/>
      <name val="新細明體"/>
      <family val="2"/>
      <charset val="136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39997558519241921"/>
        <bgColor indexed="64"/>
      </patternFill>
    </fill>
  </fills>
  <borders count="35">
    <border>
      <left/>
      <right/>
      <top/>
      <bottom/>
      <diagonal/>
    </border>
    <border>
      <left style="medium">
        <color rgb="FFB5D0DF"/>
      </left>
      <right/>
      <top/>
      <bottom style="medium">
        <color rgb="FFB5D0DF"/>
      </bottom>
      <diagonal/>
    </border>
    <border>
      <left style="medium">
        <color rgb="FFB5D0DF"/>
      </left>
      <right/>
      <top style="medium">
        <color rgb="FFB5D0DF"/>
      </top>
      <bottom style="medium">
        <color rgb="FFB5D0DF"/>
      </bottom>
      <diagonal/>
    </border>
    <border>
      <left/>
      <right/>
      <top style="medium">
        <color rgb="FFB5D0DF"/>
      </top>
      <bottom style="medium">
        <color rgb="FFB5D0DF"/>
      </bottom>
      <diagonal/>
    </border>
    <border>
      <left/>
      <right style="medium">
        <color rgb="FFB5D0DF"/>
      </right>
      <top style="medium">
        <color rgb="FFB5D0DF"/>
      </top>
      <bottom style="medium">
        <color rgb="FFB5D0DF"/>
      </bottom>
      <diagonal/>
    </border>
    <border>
      <left style="medium">
        <color rgb="FFB5D0DF"/>
      </left>
      <right style="medium">
        <color rgb="FFB5D0DF"/>
      </right>
      <top/>
      <bottom style="medium">
        <color rgb="FFB5D0DF"/>
      </bottom>
      <diagonal/>
    </border>
    <border>
      <left/>
      <right/>
      <top/>
      <bottom style="medium">
        <color rgb="FFB5D0DF"/>
      </bottom>
      <diagonal/>
    </border>
    <border>
      <left style="medium">
        <color rgb="FFB5D0DF"/>
      </left>
      <right/>
      <top/>
      <bottom/>
      <diagonal/>
    </border>
    <border>
      <left style="medium">
        <color rgb="FFB5D0DF"/>
      </left>
      <right style="medium">
        <color rgb="FFB5D0DF"/>
      </right>
      <top/>
      <bottom/>
      <diagonal/>
    </border>
    <border>
      <left style="medium">
        <color rgb="FFB5D0DF"/>
      </left>
      <right style="medium">
        <color rgb="FFB5D0DF"/>
      </right>
      <top style="medium">
        <color rgb="FFB5D0DF"/>
      </top>
      <bottom style="medium">
        <color rgb="FFB5D0DF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</cellStyleXfs>
  <cellXfs count="244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17" xfId="2" applyNumberFormat="1" applyFont="1" applyBorder="1" applyAlignment="1">
      <alignment horizontal="center" vertical="center"/>
    </xf>
    <xf numFmtId="0" fontId="9" fillId="5" borderId="17" xfId="0" applyFont="1" applyFill="1" applyBorder="1" applyAlignment="1">
      <alignment horizontal="center" vertical="center"/>
    </xf>
    <xf numFmtId="0" fontId="1" fillId="5" borderId="17" xfId="0" applyFont="1" applyFill="1" applyBorder="1" applyAlignment="1">
      <alignment horizontal="center" vertical="center"/>
    </xf>
    <xf numFmtId="9" fontId="9" fillId="0" borderId="17" xfId="2" applyFont="1" applyBorder="1" applyAlignment="1">
      <alignment horizontal="center" vertical="center"/>
    </xf>
    <xf numFmtId="9" fontId="1" fillId="0" borderId="17" xfId="2" applyFont="1" applyBorder="1" applyAlignment="1">
      <alignment horizontal="center" vertical="center"/>
    </xf>
    <xf numFmtId="0" fontId="1" fillId="0" borderId="17" xfId="0" applyNumberFormat="1" applyFont="1" applyBorder="1" applyAlignment="1">
      <alignment horizontal="center" vertical="center"/>
    </xf>
    <xf numFmtId="0" fontId="9" fillId="5" borderId="17" xfId="2" applyNumberFormat="1" applyFont="1" applyFill="1" applyBorder="1" applyAlignment="1">
      <alignment horizontal="center" vertical="center"/>
    </xf>
    <xf numFmtId="0" fontId="1" fillId="5" borderId="17" xfId="2" applyNumberFormat="1" applyFont="1" applyFill="1" applyBorder="1" applyAlignment="1">
      <alignment horizontal="center" vertical="center"/>
    </xf>
    <xf numFmtId="0" fontId="1" fillId="5" borderId="17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176" fontId="5" fillId="5" borderId="17" xfId="0" applyNumberFormat="1" applyFont="1" applyFill="1" applyBorder="1" applyAlignment="1">
      <alignment horizontal="center" vertical="center"/>
    </xf>
    <xf numFmtId="0" fontId="5" fillId="5" borderId="17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9" fontId="9" fillId="0" borderId="17" xfId="0" applyNumberFormat="1" applyFont="1" applyBorder="1" applyAlignment="1">
      <alignment horizontal="center" vertical="center"/>
    </xf>
    <xf numFmtId="9" fontId="1" fillId="0" borderId="1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177" fontId="1" fillId="0" borderId="0" xfId="0" applyNumberFormat="1" applyFont="1" applyAlignment="1">
      <alignment horizontal="center" vertical="center"/>
    </xf>
    <xf numFmtId="178" fontId="1" fillId="5" borderId="17" xfId="0" applyNumberFormat="1" applyFont="1" applyFill="1" applyBorder="1" applyAlignment="1">
      <alignment horizontal="center" vertical="center"/>
    </xf>
    <xf numFmtId="178" fontId="9" fillId="5" borderId="17" xfId="0" applyNumberFormat="1" applyFont="1" applyFill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176" fontId="1" fillId="0" borderId="17" xfId="0" applyNumberFormat="1" applyFont="1" applyBorder="1" applyAlignment="1">
      <alignment horizontal="center" vertical="center"/>
    </xf>
    <xf numFmtId="176" fontId="9" fillId="0" borderId="17" xfId="0" applyNumberFormat="1" applyFont="1" applyBorder="1" applyAlignment="1">
      <alignment horizontal="center" vertical="center"/>
    </xf>
    <xf numFmtId="9" fontId="7" fillId="0" borderId="18" xfId="2" applyFont="1" applyBorder="1" applyAlignment="1">
      <alignment horizontal="center" vertical="center"/>
    </xf>
    <xf numFmtId="9" fontId="7" fillId="0" borderId="17" xfId="2" applyFont="1" applyBorder="1" applyAlignment="1">
      <alignment horizontal="center" vertical="center"/>
    </xf>
    <xf numFmtId="9" fontId="8" fillId="0" borderId="17" xfId="2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178" fontId="5" fillId="5" borderId="17" xfId="0" applyNumberFormat="1" applyFont="1" applyFill="1" applyBorder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177" fontId="1" fillId="0" borderId="0" xfId="0" applyNumberFormat="1" applyFont="1" applyBorder="1" applyAlignment="1">
      <alignment horizontal="center" vertical="center"/>
    </xf>
    <xf numFmtId="176" fontId="8" fillId="0" borderId="17" xfId="0" applyNumberFormat="1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179" fontId="9" fillId="0" borderId="17" xfId="2" applyNumberFormat="1" applyFont="1" applyBorder="1" applyAlignment="1">
      <alignment horizontal="center" vertical="center"/>
    </xf>
    <xf numFmtId="176" fontId="5" fillId="0" borderId="17" xfId="0" applyNumberFormat="1" applyFont="1" applyBorder="1" applyAlignment="1">
      <alignment horizontal="center" vertical="center"/>
    </xf>
    <xf numFmtId="0" fontId="1" fillId="5" borderId="15" xfId="0" applyFont="1" applyFill="1" applyBorder="1" applyAlignment="1">
      <alignment horizontal="center" vertical="center"/>
    </xf>
    <xf numFmtId="0" fontId="1" fillId="5" borderId="19" xfId="0" applyFont="1" applyFill="1" applyBorder="1" applyAlignment="1">
      <alignment horizontal="center" vertical="center"/>
    </xf>
    <xf numFmtId="0" fontId="1" fillId="0" borderId="19" xfId="2" applyNumberFormat="1" applyFont="1" applyBorder="1" applyAlignment="1">
      <alignment horizontal="center" vertical="center"/>
    </xf>
    <xf numFmtId="9" fontId="1" fillId="0" borderId="19" xfId="2" applyFont="1" applyBorder="1" applyAlignment="1">
      <alignment horizontal="center" vertical="center"/>
    </xf>
    <xf numFmtId="176" fontId="1" fillId="0" borderId="19" xfId="0" applyNumberFormat="1" applyFont="1" applyBorder="1" applyAlignment="1">
      <alignment horizontal="center" vertical="center"/>
    </xf>
    <xf numFmtId="0" fontId="5" fillId="5" borderId="15" xfId="0" applyFont="1" applyFill="1" applyBorder="1" applyAlignment="1">
      <alignment horizontal="center" vertical="center"/>
    </xf>
    <xf numFmtId="9" fontId="5" fillId="0" borderId="25" xfId="2" applyFont="1" applyBorder="1" applyAlignment="1">
      <alignment horizontal="center" vertical="center"/>
    </xf>
    <xf numFmtId="9" fontId="8" fillId="0" borderId="25" xfId="2" applyFont="1" applyBorder="1" applyAlignment="1">
      <alignment horizontal="center" vertical="center"/>
    </xf>
    <xf numFmtId="9" fontId="8" fillId="0" borderId="31" xfId="2" applyFont="1" applyBorder="1" applyAlignment="1">
      <alignment horizontal="center" vertical="center"/>
    </xf>
    <xf numFmtId="9" fontId="8" fillId="0" borderId="14" xfId="2" applyFont="1" applyBorder="1" applyAlignment="1">
      <alignment horizontal="center" vertical="center"/>
    </xf>
    <xf numFmtId="9" fontId="8" fillId="0" borderId="19" xfId="2" applyFont="1" applyBorder="1" applyAlignment="1">
      <alignment horizontal="center" vertical="center"/>
    </xf>
    <xf numFmtId="0" fontId="1" fillId="0" borderId="19" xfId="0" applyNumberFormat="1" applyFont="1" applyBorder="1" applyAlignment="1">
      <alignment horizontal="center" vertical="center"/>
    </xf>
    <xf numFmtId="0" fontId="1" fillId="5" borderId="19" xfId="0" applyNumberFormat="1" applyFont="1" applyFill="1" applyBorder="1" applyAlignment="1">
      <alignment horizontal="center" vertical="center"/>
    </xf>
    <xf numFmtId="177" fontId="1" fillId="5" borderId="15" xfId="0" applyNumberFormat="1" applyFont="1" applyFill="1" applyBorder="1" applyAlignment="1">
      <alignment horizontal="center" vertical="center"/>
    </xf>
    <xf numFmtId="178" fontId="1" fillId="5" borderId="19" xfId="0" applyNumberFormat="1" applyFont="1" applyFill="1" applyBorder="1" applyAlignment="1">
      <alignment horizontal="center" vertical="center"/>
    </xf>
    <xf numFmtId="9" fontId="1" fillId="0" borderId="25" xfId="2" applyFont="1" applyBorder="1" applyAlignment="1">
      <alignment horizontal="center" vertical="center"/>
    </xf>
    <xf numFmtId="9" fontId="1" fillId="0" borderId="25" xfId="0" applyNumberFormat="1" applyFont="1" applyBorder="1" applyAlignment="1">
      <alignment horizontal="center" vertical="center"/>
    </xf>
    <xf numFmtId="9" fontId="1" fillId="0" borderId="31" xfId="0" applyNumberFormat="1" applyFont="1" applyBorder="1" applyAlignment="1">
      <alignment horizontal="center" vertical="center"/>
    </xf>
    <xf numFmtId="9" fontId="9" fillId="0" borderId="12" xfId="2" applyFont="1" applyBorder="1" applyAlignment="1">
      <alignment horizontal="center" vertical="center"/>
    </xf>
    <xf numFmtId="9" fontId="1" fillId="0" borderId="12" xfId="2" applyFont="1" applyBorder="1" applyAlignment="1">
      <alignment horizontal="center" vertical="center"/>
    </xf>
    <xf numFmtId="9" fontId="1" fillId="0" borderId="12" xfId="0" applyNumberFormat="1" applyFont="1" applyBorder="1" applyAlignment="1">
      <alignment horizontal="center" vertical="center"/>
    </xf>
    <xf numFmtId="9" fontId="1" fillId="0" borderId="14" xfId="0" applyNumberFormat="1" applyFont="1" applyBorder="1" applyAlignment="1">
      <alignment horizontal="center" vertical="center"/>
    </xf>
    <xf numFmtId="9" fontId="1" fillId="0" borderId="19" xfId="0" applyNumberFormat="1" applyFont="1" applyBorder="1" applyAlignment="1">
      <alignment horizontal="center" vertical="center"/>
    </xf>
    <xf numFmtId="9" fontId="5" fillId="0" borderId="25" xfId="0" applyNumberFormat="1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176" fontId="9" fillId="5" borderId="17" xfId="0" applyNumberFormat="1" applyFont="1" applyFill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6" fillId="5" borderId="15" xfId="0" applyFont="1" applyFill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9" fontId="9" fillId="0" borderId="13" xfId="2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5" fillId="6" borderId="30" xfId="0" applyFont="1" applyFill="1" applyBorder="1" applyAlignment="1">
      <alignment horizontal="center" vertical="center"/>
    </xf>
    <xf numFmtId="0" fontId="1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8" fillId="4" borderId="2" xfId="0" applyFont="1" applyFill="1" applyBorder="1" applyAlignment="1">
      <alignment horizontal="right" vertical="center"/>
    </xf>
    <xf numFmtId="0" fontId="1" fillId="4" borderId="2" xfId="0" applyFont="1" applyFill="1" applyBorder="1" applyAlignment="1">
      <alignment horizontal="right" vertical="center"/>
    </xf>
    <xf numFmtId="0" fontId="8" fillId="4" borderId="7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" fillId="0" borderId="0" xfId="0" applyFont="1">
      <alignment vertical="center"/>
    </xf>
    <xf numFmtId="0" fontId="6" fillId="0" borderId="0" xfId="0" applyFont="1">
      <alignment vertical="center"/>
    </xf>
    <xf numFmtId="0" fontId="8" fillId="0" borderId="0" xfId="0" applyFont="1">
      <alignment vertical="center"/>
    </xf>
    <xf numFmtId="0" fontId="6" fillId="4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0" fontId="12" fillId="7" borderId="1" xfId="0" applyFont="1" applyFill="1" applyBorder="1" applyAlignment="1">
      <alignment horizontal="center" vertical="center" wrapText="1"/>
    </xf>
    <xf numFmtId="0" fontId="12" fillId="7" borderId="5" xfId="0" applyFont="1" applyFill="1" applyBorder="1" applyAlignment="1">
      <alignment horizontal="center" vertical="center" wrapText="1"/>
    </xf>
    <xf numFmtId="0" fontId="8" fillId="7" borderId="7" xfId="0" applyFont="1" applyFill="1" applyBorder="1" applyAlignment="1">
      <alignment horizontal="center" vertical="center" wrapText="1"/>
    </xf>
    <xf numFmtId="0" fontId="8" fillId="7" borderId="8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right" vertical="center" wrapText="1"/>
    </xf>
    <xf numFmtId="0" fontId="8" fillId="3" borderId="8" xfId="0" applyFont="1" applyFill="1" applyBorder="1" applyAlignment="1">
      <alignment horizontal="right" vertical="center" wrapText="1"/>
    </xf>
    <xf numFmtId="0" fontId="8" fillId="4" borderId="5" xfId="0" applyFont="1" applyFill="1" applyBorder="1" applyAlignment="1">
      <alignment horizontal="right" vertical="center" wrapText="1"/>
    </xf>
    <xf numFmtId="0" fontId="8" fillId="2" borderId="5" xfId="0" applyFont="1" applyFill="1" applyBorder="1" applyAlignment="1">
      <alignment horizontal="right" vertical="center" wrapText="1"/>
    </xf>
    <xf numFmtId="0" fontId="1" fillId="4" borderId="9" xfId="0" applyFont="1" applyFill="1" applyBorder="1" applyAlignment="1">
      <alignment horizontal="right" vertical="center"/>
    </xf>
    <xf numFmtId="0" fontId="8" fillId="3" borderId="5" xfId="0" applyFont="1" applyFill="1" applyBorder="1" applyAlignment="1">
      <alignment horizontal="right" vertical="center" wrapText="1"/>
    </xf>
    <xf numFmtId="0" fontId="12" fillId="4" borderId="5" xfId="0" applyFont="1" applyFill="1" applyBorder="1" applyAlignment="1">
      <alignment horizontal="right" vertical="center" wrapText="1"/>
    </xf>
    <xf numFmtId="0" fontId="12" fillId="2" borderId="5" xfId="0" applyFont="1" applyFill="1" applyBorder="1" applyAlignment="1">
      <alignment horizontal="right" vertical="center" wrapText="1"/>
    </xf>
    <xf numFmtId="0" fontId="1" fillId="0" borderId="0" xfId="0" applyFont="1" applyAlignment="1">
      <alignment horizontal="right" vertical="center"/>
    </xf>
    <xf numFmtId="0" fontId="8" fillId="4" borderId="7" xfId="0" applyFont="1" applyFill="1" applyBorder="1" applyAlignment="1">
      <alignment horizontal="right" vertical="center" wrapText="1"/>
    </xf>
    <xf numFmtId="0" fontId="8" fillId="3" borderId="7" xfId="0" applyFont="1" applyFill="1" applyBorder="1" applyAlignment="1">
      <alignment horizontal="right" vertical="center" wrapText="1"/>
    </xf>
    <xf numFmtId="0" fontId="8" fillId="3" borderId="1" xfId="0" applyFont="1" applyFill="1" applyBorder="1" applyAlignment="1">
      <alignment horizontal="right" vertical="center" wrapText="1"/>
    </xf>
    <xf numFmtId="0" fontId="8" fillId="4" borderId="1" xfId="0" applyFont="1" applyFill="1" applyBorder="1" applyAlignment="1">
      <alignment horizontal="right" vertical="center" wrapText="1"/>
    </xf>
    <xf numFmtId="0" fontId="8" fillId="2" borderId="1" xfId="0" applyFont="1" applyFill="1" applyBorder="1" applyAlignment="1">
      <alignment horizontal="right" vertical="center" wrapText="1"/>
    </xf>
    <xf numFmtId="0" fontId="13" fillId="4" borderId="1" xfId="0" applyFont="1" applyFill="1" applyBorder="1" applyAlignment="1">
      <alignment horizontal="right" vertical="center" wrapText="1"/>
    </xf>
    <xf numFmtId="0" fontId="12" fillId="4" borderId="1" xfId="0" applyFont="1" applyFill="1" applyBorder="1" applyAlignment="1">
      <alignment horizontal="right" vertical="center" wrapText="1"/>
    </xf>
    <xf numFmtId="0" fontId="12" fillId="2" borderId="1" xfId="0" applyFont="1" applyFill="1" applyBorder="1" applyAlignment="1">
      <alignment horizontal="right" vertical="center" wrapText="1"/>
    </xf>
    <xf numFmtId="0" fontId="6" fillId="4" borderId="1" xfId="0" applyFont="1" applyFill="1" applyBorder="1" applyAlignment="1">
      <alignment horizontal="right" vertical="center" wrapText="1"/>
    </xf>
    <xf numFmtId="0" fontId="6" fillId="4" borderId="5" xfId="0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horizontal="right" vertical="center" wrapText="1"/>
    </xf>
    <xf numFmtId="0" fontId="1" fillId="3" borderId="5" xfId="0" applyFont="1" applyFill="1" applyBorder="1" applyAlignment="1">
      <alignment horizontal="right" vertical="center" wrapText="1"/>
    </xf>
    <xf numFmtId="0" fontId="1" fillId="4" borderId="1" xfId="0" applyFont="1" applyFill="1" applyBorder="1" applyAlignment="1">
      <alignment horizontal="right" vertical="center" wrapText="1"/>
    </xf>
    <xf numFmtId="0" fontId="12" fillId="3" borderId="5" xfId="0" applyFont="1" applyFill="1" applyBorder="1" applyAlignment="1">
      <alignment horizontal="right" vertical="center" wrapText="1"/>
    </xf>
    <xf numFmtId="9" fontId="8" fillId="3" borderId="1" xfId="0" applyNumberFormat="1" applyFont="1" applyFill="1" applyBorder="1" applyAlignment="1">
      <alignment horizontal="right" vertical="center" wrapText="1"/>
    </xf>
    <xf numFmtId="9" fontId="8" fillId="3" borderId="5" xfId="0" applyNumberFormat="1" applyFont="1" applyFill="1" applyBorder="1" applyAlignment="1">
      <alignment horizontal="right" vertical="center" wrapText="1"/>
    </xf>
    <xf numFmtId="9" fontId="8" fillId="4" borderId="1" xfId="0" applyNumberFormat="1" applyFont="1" applyFill="1" applyBorder="1" applyAlignment="1">
      <alignment horizontal="right" vertical="center" wrapText="1"/>
    </xf>
    <xf numFmtId="9" fontId="8" fillId="4" borderId="5" xfId="0" applyNumberFormat="1" applyFont="1" applyFill="1" applyBorder="1" applyAlignment="1">
      <alignment horizontal="right" vertical="center" wrapText="1"/>
    </xf>
    <xf numFmtId="9" fontId="1" fillId="4" borderId="1" xfId="0" applyNumberFormat="1" applyFont="1" applyFill="1" applyBorder="1" applyAlignment="1">
      <alignment horizontal="right" vertical="center" wrapText="1"/>
    </xf>
    <xf numFmtId="9" fontId="8" fillId="2" borderId="1" xfId="0" applyNumberFormat="1" applyFont="1" applyFill="1" applyBorder="1" applyAlignment="1">
      <alignment horizontal="right" vertical="center" wrapText="1"/>
    </xf>
    <xf numFmtId="9" fontId="12" fillId="2" borderId="1" xfId="0" applyNumberFormat="1" applyFont="1" applyFill="1" applyBorder="1" applyAlignment="1">
      <alignment horizontal="right" vertical="center" wrapText="1"/>
    </xf>
    <xf numFmtId="9" fontId="12" fillId="4" borderId="1" xfId="0" applyNumberFormat="1" applyFont="1" applyFill="1" applyBorder="1" applyAlignment="1">
      <alignment horizontal="right" vertical="center" wrapText="1"/>
    </xf>
    <xf numFmtId="0" fontId="1" fillId="3" borderId="0" xfId="0" applyFont="1" applyFill="1">
      <alignment vertical="center"/>
    </xf>
    <xf numFmtId="0" fontId="15" fillId="3" borderId="1" xfId="0" applyFont="1" applyFill="1" applyBorder="1" applyAlignment="1">
      <alignment horizontal="right" vertical="center" wrapText="1"/>
    </xf>
    <xf numFmtId="0" fontId="14" fillId="0" borderId="0" xfId="0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8" fillId="3" borderId="6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right" vertical="center" wrapText="1"/>
    </xf>
    <xf numFmtId="0" fontId="15" fillId="4" borderId="1" xfId="1" applyFont="1" applyFill="1" applyBorder="1" applyAlignment="1">
      <alignment horizontal="right" vertical="center" wrapText="1"/>
    </xf>
    <xf numFmtId="0" fontId="8" fillId="7" borderId="6" xfId="0" applyFont="1" applyFill="1" applyBorder="1" applyAlignment="1">
      <alignment horizontal="center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15" fillId="3" borderId="1" xfId="1" applyFont="1" applyFill="1" applyBorder="1" applyAlignment="1">
      <alignment horizontal="right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15" fillId="2" borderId="1" xfId="1" applyFont="1" applyFill="1" applyBorder="1" applyAlignment="1">
      <alignment horizontal="right" vertical="center" wrapText="1"/>
    </xf>
    <xf numFmtId="0" fontId="8" fillId="4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3" borderId="5" xfId="0" applyFont="1" applyFill="1" applyBorder="1" applyAlignment="1">
      <alignment horizontal="right" vertical="center" wrapText="1"/>
    </xf>
    <xf numFmtId="0" fontId="8" fillId="0" borderId="17" xfId="2" applyNumberFormat="1" applyFont="1" applyBorder="1" applyAlignment="1">
      <alignment horizontal="center" vertical="center"/>
    </xf>
    <xf numFmtId="0" fontId="8" fillId="5" borderId="17" xfId="0" applyFont="1" applyFill="1" applyBorder="1" applyAlignment="1">
      <alignment horizontal="center" vertical="center"/>
    </xf>
    <xf numFmtId="176" fontId="7" fillId="0" borderId="17" xfId="0" applyNumberFormat="1" applyFont="1" applyBorder="1" applyAlignment="1">
      <alignment horizontal="center" vertical="center"/>
    </xf>
    <xf numFmtId="178" fontId="1" fillId="0" borderId="0" xfId="0" applyNumberFormat="1" applyFont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9" fontId="8" fillId="0" borderId="12" xfId="2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178" fontId="5" fillId="0" borderId="17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6" fillId="4" borderId="1" xfId="1" applyFont="1" applyFill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4" borderId="5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7" fillId="3" borderId="1" xfId="1" applyFont="1" applyFill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right" vertical="center" wrapText="1"/>
    </xf>
    <xf numFmtId="0" fontId="6" fillId="3" borderId="8" xfId="0" applyFont="1" applyFill="1" applyBorder="1" applyAlignment="1">
      <alignment horizontal="righ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right" vertical="center" wrapText="1"/>
    </xf>
    <xf numFmtId="9" fontId="6" fillId="4" borderId="1" xfId="0" applyNumberFormat="1" applyFont="1" applyFill="1" applyBorder="1" applyAlignment="1">
      <alignment horizontal="right" vertical="center" wrapText="1"/>
    </xf>
    <xf numFmtId="9" fontId="6" fillId="4" borderId="5" xfId="0" applyNumberFormat="1" applyFont="1" applyFill="1" applyBorder="1" applyAlignment="1">
      <alignment horizontal="right" vertical="center" wrapText="1"/>
    </xf>
    <xf numFmtId="0" fontId="1" fillId="0" borderId="16" xfId="0" applyFont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right" vertical="center" wrapText="1"/>
    </xf>
    <xf numFmtId="0" fontId="3" fillId="3" borderId="1" xfId="1" applyFill="1" applyBorder="1" applyAlignment="1">
      <alignment horizontal="right" vertical="center" wrapText="1"/>
    </xf>
    <xf numFmtId="0" fontId="9" fillId="3" borderId="0" xfId="0" applyFont="1" applyFill="1" applyAlignment="1">
      <alignment horizontal="center" vertical="center"/>
    </xf>
    <xf numFmtId="0" fontId="11" fillId="3" borderId="2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11" fillId="3" borderId="4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6" borderId="32" xfId="0" applyFont="1" applyFill="1" applyBorder="1" applyAlignment="1">
      <alignment horizontal="center" vertical="center"/>
    </xf>
    <xf numFmtId="0" fontId="9" fillId="6" borderId="33" xfId="0" applyFont="1" applyFill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9" fontId="7" fillId="0" borderId="13" xfId="2" applyFont="1" applyBorder="1" applyAlignment="1">
      <alignment horizontal="center" vertical="center"/>
    </xf>
    <xf numFmtId="9" fontId="7" fillId="0" borderId="12" xfId="2" applyFont="1" applyBorder="1" applyAlignment="1">
      <alignment horizontal="center" vertical="center"/>
    </xf>
    <xf numFmtId="9" fontId="8" fillId="0" borderId="12" xfId="2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</cellXfs>
  <cellStyles count="3">
    <cellStyle name="一般" xfId="0" builtinId="0"/>
    <cellStyle name="百分比" xfId="2" builtinId="5"/>
    <cellStyle name="超連結" xfId="1" builtinId="8"/>
  </cellStyles>
  <dxfs count="1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標楷體"/>
        <family val="4"/>
        <charset val="136"/>
        <scheme val="none"/>
      </font>
      <fill>
        <patternFill patternType="solid">
          <fgColor indexed="64"/>
          <bgColor rgb="FFE9F1F5"/>
        </patternFill>
      </fill>
      <alignment horizontal="right" vertical="center" textRotation="0" wrapText="1" indent="0" justifyLastLine="0" shrinkToFit="0" readingOrder="0"/>
      <border diagonalUp="0" diagonalDown="0" outline="0">
        <left style="medium">
          <color rgb="FFB5D0DF"/>
        </left>
        <right/>
        <top/>
        <bottom style="medium">
          <color rgb="FFB5D0D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indexed="64"/>
          <bgColor rgb="FFB5D0DF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/>
        <top/>
        <bottom style="medium">
          <color rgb="FFB5D0D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標楷體"/>
        <family val="4"/>
        <charset val="136"/>
        <scheme val="none"/>
      </font>
      <fill>
        <patternFill patternType="solid">
          <fgColor indexed="64"/>
          <bgColor rgb="FFE9F1F5"/>
        </patternFill>
      </fill>
      <alignment horizontal="right" vertical="center" textRotation="0" wrapText="1" indent="0" justifyLastLine="0" shrinkToFit="0" readingOrder="0"/>
      <border diagonalUp="0" diagonalDown="0" outline="0">
        <left style="medium">
          <color rgb="FFB5D0DF"/>
        </left>
        <right/>
        <top/>
        <bottom style="medium">
          <color rgb="FFB5D0D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indexed="64"/>
          <bgColor rgb="FFB5D0DF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/>
        <top/>
        <bottom style="medium">
          <color rgb="FFB5D0D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標楷體"/>
        <family val="4"/>
        <charset val="136"/>
        <scheme val="none"/>
      </font>
      <fill>
        <patternFill patternType="solid">
          <fgColor indexed="64"/>
          <bgColor rgb="FFE9F1F5"/>
        </patternFill>
      </fill>
      <alignment horizontal="right" vertical="center" textRotation="0" wrapText="1" indent="0" justifyLastLine="0" shrinkToFit="0" readingOrder="0"/>
      <border diagonalUp="0" diagonalDown="0" outline="0">
        <left/>
        <right/>
        <top/>
        <bottom style="medium">
          <color rgb="FFB5D0D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indexed="64"/>
          <bgColor rgb="FFB5D0DF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 style="medium">
          <color rgb="FFB5D0D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標楷體"/>
        <family val="4"/>
        <charset val="136"/>
        <scheme val="none"/>
      </font>
      <fill>
        <patternFill patternType="solid">
          <fgColor indexed="64"/>
          <bgColor rgb="FFE9F1F5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/>
        <top/>
        <bottom style="medium">
          <color rgb="FFB5D0D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細明體"/>
        <scheme val="none"/>
      </font>
      <fill>
        <patternFill patternType="solid">
          <fgColor indexed="64"/>
          <bgColor rgb="FFB5D0DF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 style="medium">
          <color rgb="FFB5D0DF"/>
        </bottom>
      </border>
    </dxf>
    <dxf>
      <border outline="0">
        <left style="medium">
          <color rgb="FFB5D0DF"/>
        </left>
        <right style="medium">
          <color rgb="FFB5D0DF"/>
        </right>
        <top style="medium">
          <color rgb="FFB5D0DF"/>
        </top>
        <bottom style="medium">
          <color rgb="FFB5D0DF"/>
        </bottom>
      </border>
    </dxf>
    <dxf>
      <font>
        <strike val="0"/>
        <outline val="0"/>
        <shadow val="0"/>
        <vertAlign val="baseline"/>
        <sz val="12"/>
        <color auto="1"/>
        <name val="標楷體"/>
        <family val="4"/>
        <charset val="136"/>
        <scheme val="none"/>
      </font>
      <alignment horizontal="right" vertical="center" textRotation="0" indent="0" justifyLastLine="0" shrinkToFit="0" readingOrder="0"/>
    </dxf>
    <dxf>
      <border outline="0">
        <bottom style="medium">
          <color rgb="FFB5D0D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標楷體"/>
        <family val="4"/>
        <charset val="136"/>
        <scheme val="none"/>
      </font>
      <fill>
        <patternFill patternType="solid">
          <fgColor indexed="64"/>
          <bgColor rgb="FFB5D0DF"/>
        </patternFill>
      </fill>
      <alignment horizontal="right" vertical="center" textRotation="0" wrapText="0" indent="0" justifyLastLine="0" shrinkToFit="0" readingOrder="0"/>
    </dxf>
  </dxfs>
  <tableStyles count="0" defaultTableStyle="TableStyleMedium9" defaultPivotStyle="PivotStyleLight16"/>
  <colors>
    <mruColors>
      <color rgb="FF0319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表格2" displayName="表格2" ref="B2:E34" headerRowCount="0" totalsRowShown="0" headerRowDxfId="11" dataDxfId="9" headerRowBorderDxfId="10" tableBorderDxfId="8">
  <tableColumns count="4">
    <tableColumn id="1" xr3:uid="{00000000-0010-0000-0000-000001000000}" name="學生住宿人數統計表" headerRowDxfId="7" dataDxfId="6"/>
    <tableColumn id="2" xr3:uid="{00000000-0010-0000-0000-000002000000}" name="欄1" headerRowDxfId="5" dataDxfId="4"/>
    <tableColumn id="3" xr3:uid="{00000000-0010-0000-0000-000003000000}" name="欄2" headerRowDxfId="3" dataDxfId="2"/>
    <tableColumn id="4" xr3:uid="{00000000-0010-0000-0000-000004000000}" name="欄3" headerRowDxfId="1" dataDxfId="0"/>
  </tableColumns>
  <tableStyleInfo name="TableStyleLight2" showFirstColumn="0" showLastColumn="0" showRowStripes="0" showColumnStripes="0"/>
</table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111&#23416;&#24180;&#24230;&#31532;2&#23416;&#26399;&#23416;&#29983;&#20303;&#23487;&#32113;&#35336;&#34920;.xlsx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www.studentaffairs.mmc.edu.tw/doc/101&#23416;&#24180;&#24230;&#31532;2&#23416;&#26399;&#23416;&#29983;&#20303;&#23487;&#32113;&#35336;&#34920;.pdf" TargetMode="External"/><Relationship Id="rId7" Type="http://schemas.openxmlformats.org/officeDocument/2006/relationships/hyperlink" Target="&#38515;&#33411;&#27194;\111-1\07&#26657;&#24235;&#22635;&#22577;&#36039;&#26009;\111&#23416;&#24180;&#24230;&#31532;1&#23416;&#26399;&#23416;&#29983;&#20303;&#23487;&#32113;&#35336;&#34920;.xlsx" TargetMode="External"/><Relationship Id="rId12" Type="http://schemas.openxmlformats.org/officeDocument/2006/relationships/hyperlink" Target="113&#23416;&#24180;&#24230;&#31532;2&#23416;&#26399;&#23416;&#29983;&#20303;&#23487;&#32113;&#35336;&#34920;.xlsx" TargetMode="External"/><Relationship Id="rId2" Type="http://schemas.openxmlformats.org/officeDocument/2006/relationships/hyperlink" Target="http://www.studentaffairs.mmc.edu.tw/doc/101&#23416;&#24180;&#24230;&#31532;1&#23416;&#26399;&#20303;&#23487;&#29575;.pdf" TargetMode="External"/><Relationship Id="rId1" Type="http://schemas.openxmlformats.org/officeDocument/2006/relationships/hyperlink" Target="http://www.studentaffairs.mmc.edu.tw/doc/101&#23416;&#24180;&#24230;&#31532;1&#23416;&#26399;&#20303;&#23487;&#29575;.pdf" TargetMode="External"/><Relationship Id="rId6" Type="http://schemas.openxmlformats.org/officeDocument/2006/relationships/hyperlink" Target="http://www.studentaffairs.mmc.edu.tw/doc/103&#23416;&#24180;&#24230;&#31532;1&#23416;&#26399;&#23416;&#29983;&#20303;&#23487;&#32113;&#35336;&#34920;.pdf" TargetMode="External"/><Relationship Id="rId11" Type="http://schemas.openxmlformats.org/officeDocument/2006/relationships/hyperlink" Target="113&#23416;&#24180;&#24230;&#31532;1&#23416;&#26399;&#23416;&#29983;&#20303;&#23487;&#32113;&#35336;&#34920;.xlsx" TargetMode="External"/><Relationship Id="rId5" Type="http://schemas.openxmlformats.org/officeDocument/2006/relationships/hyperlink" Target="http://www.studentaffairs.mmc.edu.tw/doc/102&#23416;&#24180;&#24230;&#31532;2&#23416;&#26399;&#23416;&#29983;&#20303;&#23487;&#32113;&#35336;&#34920;.pdf" TargetMode="External"/><Relationship Id="rId10" Type="http://schemas.openxmlformats.org/officeDocument/2006/relationships/hyperlink" Target="112&#23416;&#24180;&#24230;&#31532;2&#23416;&#26399;&#23416;&#29983;&#20303;&#23487;&#32113;&#35336;&#34920;.xlsx" TargetMode="External"/><Relationship Id="rId4" Type="http://schemas.openxmlformats.org/officeDocument/2006/relationships/hyperlink" Target="http://www.studentaffairs.mmc.edu.tw/doc/102&#23416;&#24180;&#24230;&#31532;1&#23416;&#26399;&#23416;&#29983;&#20303;&#23487;&#32113;&#35336;&#34920;.pdf" TargetMode="External"/><Relationship Id="rId9" Type="http://schemas.openxmlformats.org/officeDocument/2006/relationships/hyperlink" Target="112&#23416;&#24180;&#24230;&#31532;1&#23416;&#26399;&#23416;&#29983;&#20303;&#23487;&#32113;&#35336;&#34920;.xlsx" TargetMode="External"/><Relationship Id="rId1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E40"/>
  <sheetViews>
    <sheetView zoomScaleNormal="100" workbookViewId="0">
      <selection activeCell="C3" sqref="C3"/>
    </sheetView>
  </sheetViews>
  <sheetFormatPr defaultRowHeight="16.5" x14ac:dyDescent="0.25"/>
  <cols>
    <col min="1" max="1" width="9" style="130"/>
    <col min="2" max="2" width="21" style="117" customWidth="1"/>
    <col min="3" max="5" width="12.625" style="150" customWidth="1"/>
    <col min="6" max="16384" width="9" style="130"/>
  </cols>
  <sheetData>
    <row r="1" spans="2:5" ht="30" customHeight="1" x14ac:dyDescent="0.25">
      <c r="B1" s="222" t="s">
        <v>22</v>
      </c>
      <c r="C1" s="222"/>
      <c r="D1" s="222"/>
      <c r="E1" s="222"/>
    </row>
    <row r="2" spans="2:5" ht="17.25" thickBot="1" x14ac:dyDescent="0.3">
      <c r="B2" s="182" t="s">
        <v>0</v>
      </c>
      <c r="C2" s="183" t="s">
        <v>1</v>
      </c>
      <c r="D2" s="183" t="s">
        <v>2</v>
      </c>
      <c r="E2" s="183" t="s">
        <v>3</v>
      </c>
    </row>
    <row r="3" spans="2:5" ht="17.25" thickBot="1" x14ac:dyDescent="0.3">
      <c r="B3" s="219" t="s">
        <v>156</v>
      </c>
      <c r="C3" s="221">
        <v>601</v>
      </c>
      <c r="D3" s="220">
        <v>13</v>
      </c>
      <c r="E3" s="220">
        <v>0</v>
      </c>
    </row>
    <row r="4" spans="2:5" ht="17.25" thickBot="1" x14ac:dyDescent="0.3">
      <c r="B4" s="179" t="s">
        <v>148</v>
      </c>
      <c r="C4" s="201">
        <v>598</v>
      </c>
      <c r="D4" s="154">
        <v>14</v>
      </c>
      <c r="E4" s="154">
        <v>0</v>
      </c>
    </row>
    <row r="5" spans="2:5" ht="17.25" thickBot="1" x14ac:dyDescent="0.3">
      <c r="B5" s="178" t="s">
        <v>146</v>
      </c>
      <c r="C5" s="209">
        <v>575</v>
      </c>
      <c r="D5" s="161">
        <v>13</v>
      </c>
      <c r="E5" s="161">
        <v>3</v>
      </c>
    </row>
    <row r="6" spans="2:5" ht="17.25" thickBot="1" x14ac:dyDescent="0.3">
      <c r="B6" s="179" t="s">
        <v>138</v>
      </c>
      <c r="C6" s="201">
        <v>557</v>
      </c>
      <c r="D6" s="154">
        <v>21</v>
      </c>
      <c r="E6" s="154">
        <v>3</v>
      </c>
    </row>
    <row r="7" spans="2:5" ht="17.25" thickBot="1" x14ac:dyDescent="0.3">
      <c r="B7" s="178" t="s">
        <v>109</v>
      </c>
      <c r="C7" s="174">
        <v>529</v>
      </c>
      <c r="D7" s="153">
        <v>16</v>
      </c>
      <c r="E7" s="153">
        <v>2</v>
      </c>
    </row>
    <row r="8" spans="2:5" ht="17.25" thickBot="1" x14ac:dyDescent="0.3">
      <c r="B8" s="179" t="s">
        <v>110</v>
      </c>
      <c r="C8" s="181">
        <v>555</v>
      </c>
      <c r="D8" s="154">
        <v>17</v>
      </c>
      <c r="E8" s="154">
        <v>2</v>
      </c>
    </row>
    <row r="9" spans="2:5" ht="17.25" thickBot="1" x14ac:dyDescent="0.3">
      <c r="B9" s="178" t="s">
        <v>111</v>
      </c>
      <c r="C9" s="174">
        <v>564</v>
      </c>
      <c r="D9" s="153">
        <v>10</v>
      </c>
      <c r="E9" s="153">
        <v>0</v>
      </c>
    </row>
    <row r="10" spans="2:5" ht="17.25" thickBot="1" x14ac:dyDescent="0.3">
      <c r="B10" s="179" t="s">
        <v>112</v>
      </c>
      <c r="C10" s="154">
        <v>569</v>
      </c>
      <c r="D10" s="154">
        <v>11</v>
      </c>
      <c r="E10" s="154">
        <v>0</v>
      </c>
    </row>
    <row r="11" spans="2:5" ht="17.25" thickBot="1" x14ac:dyDescent="0.3">
      <c r="B11" s="178" t="s">
        <v>113</v>
      </c>
      <c r="C11" s="174">
        <v>502</v>
      </c>
      <c r="D11" s="153">
        <v>11</v>
      </c>
      <c r="E11" s="153">
        <v>1</v>
      </c>
    </row>
    <row r="12" spans="2:5" s="173" customFormat="1" ht="17.25" thickBot="1" x14ac:dyDescent="0.3">
      <c r="B12" s="179" t="s">
        <v>114</v>
      </c>
      <c r="C12" s="180">
        <v>538</v>
      </c>
      <c r="D12" s="154">
        <v>15</v>
      </c>
      <c r="E12" s="154">
        <v>1</v>
      </c>
    </row>
    <row r="13" spans="2:5" ht="17.25" thickBot="1" x14ac:dyDescent="0.3">
      <c r="B13" s="126" t="s">
        <v>115</v>
      </c>
      <c r="C13" s="174">
        <v>495</v>
      </c>
      <c r="D13" s="153">
        <v>8</v>
      </c>
      <c r="E13" s="153">
        <v>1</v>
      </c>
    </row>
    <row r="14" spans="2:5" ht="17.25" thickBot="1" x14ac:dyDescent="0.3">
      <c r="B14" s="127" t="s">
        <v>116</v>
      </c>
      <c r="C14" s="180">
        <v>499</v>
      </c>
      <c r="D14" s="154">
        <v>9</v>
      </c>
      <c r="E14" s="154">
        <v>1</v>
      </c>
    </row>
    <row r="15" spans="2:5" ht="17.25" thickBot="1" x14ac:dyDescent="0.3">
      <c r="B15" s="178" t="s">
        <v>117</v>
      </c>
      <c r="C15" s="174">
        <v>451</v>
      </c>
      <c r="D15" s="174">
        <v>5</v>
      </c>
      <c r="E15" s="153"/>
    </row>
    <row r="16" spans="2:5" ht="17.25" thickBot="1" x14ac:dyDescent="0.3">
      <c r="B16" s="179" t="s">
        <v>118</v>
      </c>
      <c r="C16" s="180">
        <v>451</v>
      </c>
      <c r="D16" s="180">
        <v>3</v>
      </c>
      <c r="E16" s="154" t="s">
        <v>5</v>
      </c>
    </row>
    <row r="17" spans="2:5" ht="17.25" thickBot="1" x14ac:dyDescent="0.3">
      <c r="B17" s="178" t="s">
        <v>119</v>
      </c>
      <c r="C17" s="174">
        <v>437</v>
      </c>
      <c r="D17" s="153">
        <v>11</v>
      </c>
      <c r="E17" s="153" t="s">
        <v>5</v>
      </c>
    </row>
    <row r="18" spans="2:5" ht="17.25" thickBot="1" x14ac:dyDescent="0.3">
      <c r="B18" s="179" t="s">
        <v>120</v>
      </c>
      <c r="C18" s="180">
        <v>434</v>
      </c>
      <c r="D18" s="154">
        <v>11</v>
      </c>
      <c r="E18" s="154" t="s">
        <v>5</v>
      </c>
    </row>
    <row r="19" spans="2:5" s="131" customFormat="1" ht="17.25" thickBot="1" x14ac:dyDescent="0.3">
      <c r="B19" s="178" t="s">
        <v>121</v>
      </c>
      <c r="C19" s="174">
        <v>432</v>
      </c>
      <c r="D19" s="153">
        <v>8</v>
      </c>
      <c r="E19" s="153" t="s">
        <v>5</v>
      </c>
    </row>
    <row r="20" spans="2:5" ht="17.25" thickBot="1" x14ac:dyDescent="0.3">
      <c r="B20" s="179" t="s">
        <v>122</v>
      </c>
      <c r="C20" s="180">
        <v>426</v>
      </c>
      <c r="D20" s="154">
        <v>12</v>
      </c>
      <c r="E20" s="154" t="s">
        <v>5</v>
      </c>
    </row>
    <row r="21" spans="2:5" ht="17.25" thickBot="1" x14ac:dyDescent="0.3">
      <c r="B21" s="178" t="s">
        <v>123</v>
      </c>
      <c r="C21" s="174">
        <v>433</v>
      </c>
      <c r="D21" s="153">
        <v>7</v>
      </c>
      <c r="E21" s="153" t="s">
        <v>5</v>
      </c>
    </row>
    <row r="22" spans="2:5" ht="17.25" thickBot="1" x14ac:dyDescent="0.3">
      <c r="B22" s="179" t="s">
        <v>124</v>
      </c>
      <c r="C22" s="180">
        <v>433</v>
      </c>
      <c r="D22" s="154">
        <v>6</v>
      </c>
      <c r="E22" s="154" t="s">
        <v>5</v>
      </c>
    </row>
    <row r="23" spans="2:5" ht="17.25" thickBot="1" x14ac:dyDescent="0.3">
      <c r="B23" s="178" t="s">
        <v>125</v>
      </c>
      <c r="C23" s="184">
        <v>412</v>
      </c>
      <c r="D23" s="153">
        <v>4</v>
      </c>
      <c r="E23" s="153" t="s">
        <v>5</v>
      </c>
    </row>
    <row r="24" spans="2:5" ht="17.25" thickBot="1" x14ac:dyDescent="0.3">
      <c r="B24" s="179" t="s">
        <v>4</v>
      </c>
      <c r="C24" s="181">
        <v>423</v>
      </c>
      <c r="D24" s="154">
        <v>4</v>
      </c>
      <c r="E24" s="154" t="s">
        <v>5</v>
      </c>
    </row>
    <row r="25" spans="2:5" ht="17.25" thickBot="1" x14ac:dyDescent="0.3">
      <c r="B25" s="185" t="s">
        <v>6</v>
      </c>
      <c r="C25" s="186">
        <v>355</v>
      </c>
      <c r="D25" s="155">
        <v>2</v>
      </c>
      <c r="E25" s="155" t="s">
        <v>5</v>
      </c>
    </row>
    <row r="26" spans="2:5" ht="17.25" thickBot="1" x14ac:dyDescent="0.3">
      <c r="B26" s="179" t="s">
        <v>7</v>
      </c>
      <c r="C26" s="181">
        <v>366</v>
      </c>
      <c r="D26" s="154">
        <v>2</v>
      </c>
      <c r="E26" s="154" t="s">
        <v>5</v>
      </c>
    </row>
    <row r="27" spans="2:5" ht="17.25" thickBot="1" x14ac:dyDescent="0.3">
      <c r="B27" s="185" t="s">
        <v>8</v>
      </c>
      <c r="C27" s="186">
        <v>301</v>
      </c>
      <c r="D27" s="155">
        <v>0</v>
      </c>
      <c r="E27" s="155" t="s">
        <v>5</v>
      </c>
    </row>
    <row r="28" spans="2:5" ht="17.25" thickBot="1" x14ac:dyDescent="0.3">
      <c r="B28" s="179" t="s">
        <v>9</v>
      </c>
      <c r="C28" s="181">
        <v>325</v>
      </c>
      <c r="D28" s="181">
        <v>0</v>
      </c>
      <c r="E28" s="154" t="s">
        <v>5</v>
      </c>
    </row>
    <row r="29" spans="2:5" ht="17.25" thickBot="1" x14ac:dyDescent="0.3">
      <c r="B29" s="185" t="s">
        <v>10</v>
      </c>
      <c r="C29" s="155">
        <v>217</v>
      </c>
      <c r="D29" s="155" t="s">
        <v>5</v>
      </c>
      <c r="E29" s="155" t="s">
        <v>5</v>
      </c>
    </row>
    <row r="30" spans="2:5" ht="17.25" thickBot="1" x14ac:dyDescent="0.3">
      <c r="B30" s="179" t="s">
        <v>11</v>
      </c>
      <c r="C30" s="154">
        <v>217</v>
      </c>
      <c r="D30" s="154" t="s">
        <v>5</v>
      </c>
      <c r="E30" s="154" t="s">
        <v>5</v>
      </c>
    </row>
    <row r="31" spans="2:5" ht="17.25" thickBot="1" x14ac:dyDescent="0.3">
      <c r="B31" s="185" t="s">
        <v>12</v>
      </c>
      <c r="C31" s="155">
        <v>145</v>
      </c>
      <c r="D31" s="155" t="s">
        <v>5</v>
      </c>
      <c r="E31" s="155" t="s">
        <v>5</v>
      </c>
    </row>
    <row r="32" spans="2:5" ht="17.25" thickBot="1" x14ac:dyDescent="0.3">
      <c r="B32" s="179" t="s">
        <v>13</v>
      </c>
      <c r="C32" s="154">
        <v>145</v>
      </c>
      <c r="D32" s="154" t="s">
        <v>5</v>
      </c>
      <c r="E32" s="154" t="s">
        <v>5</v>
      </c>
    </row>
    <row r="33" spans="2:5" ht="17.25" thickBot="1" x14ac:dyDescent="0.3">
      <c r="B33" s="185" t="s">
        <v>14</v>
      </c>
      <c r="C33" s="155">
        <v>67</v>
      </c>
      <c r="D33" s="155" t="s">
        <v>5</v>
      </c>
      <c r="E33" s="155" t="s">
        <v>5</v>
      </c>
    </row>
    <row r="34" spans="2:5" x14ac:dyDescent="0.25">
      <c r="B34" s="187" t="s">
        <v>15</v>
      </c>
      <c r="C34" s="151">
        <v>69</v>
      </c>
      <c r="D34" s="151" t="s">
        <v>5</v>
      </c>
      <c r="E34" s="151" t="s">
        <v>5</v>
      </c>
    </row>
    <row r="35" spans="2:5" x14ac:dyDescent="0.25">
      <c r="C35" s="175"/>
      <c r="D35" s="175"/>
    </row>
    <row r="40" spans="2:5" x14ac:dyDescent="0.25">
      <c r="B40" s="136"/>
      <c r="C40" s="176"/>
      <c r="D40" s="177"/>
      <c r="E40" s="177"/>
    </row>
  </sheetData>
  <mergeCells count="1">
    <mergeCell ref="B1:E1"/>
  </mergeCells>
  <phoneticPr fontId="2" type="noConversion"/>
  <hyperlinks>
    <hyperlink ref="D28" r:id="rId1" display="http://www.studentaffairs.mmc.edu.tw/doc/101學年度第1學期住宿率.pdf" xr:uid="{00000000-0004-0000-0000-000005000000}"/>
    <hyperlink ref="C28" r:id="rId2" display="http://www.studentaffairs.mmc.edu.tw/doc/101學年度第1學期住宿率.pdf" xr:uid="{00000000-0004-0000-0000-000004000000}"/>
    <hyperlink ref="C27" r:id="rId3" display="http://www.studentaffairs.mmc.edu.tw/doc/101學年度第2學期學生住宿統計表.pdf" xr:uid="{00000000-0004-0000-0000-000003000000}"/>
    <hyperlink ref="C26" r:id="rId4" display="http://www.studentaffairs.mmc.edu.tw/doc/102學年度第1學期學生住宿統計表.pdf" xr:uid="{00000000-0004-0000-0000-000002000000}"/>
    <hyperlink ref="C25" r:id="rId5" display="http://www.studentaffairs.mmc.edu.tw/doc/102學年度第2學期學生住宿統計表.pdf" xr:uid="{00000000-0004-0000-0000-000001000000}"/>
    <hyperlink ref="C24" r:id="rId6" display="http://www.studentaffairs.mmc.edu.tw/doc/103學年度第1學期學生住宿統計表.pdf" xr:uid="{00000000-0004-0000-0000-000000000000}"/>
    <hyperlink ref="C8" r:id="rId7" display="111學年度第1學期學生住宿統計表.xlsx" xr:uid="{0B2CC108-71B3-4B56-AEBF-43CDBFC89D4E}"/>
    <hyperlink ref="C7" r:id="rId8" display="111學年度第2學期學生住宿統計表.xlsx" xr:uid="{E2E9F1BB-B44F-4957-9C13-2590CBAF16FE}"/>
    <hyperlink ref="C6" r:id="rId9" display="112學年度第1學期學生住宿統計表.xlsx" xr:uid="{431364B7-4553-4BB8-A786-2E46CE2A49D8}"/>
    <hyperlink ref="C5" r:id="rId10" display="112學年度第2學期學生住宿統計表.xlsx" xr:uid="{80601EAD-7B11-4757-859B-AE99633A165F}"/>
    <hyperlink ref="C4" r:id="rId11" display="113學年度第1學期學生住宿統計表.xlsx" xr:uid="{4C4CCF9F-EF26-4115-85C5-9B6592BC228C}"/>
    <hyperlink ref="C3" r:id="rId12" display="113學年度第2學期學生住宿統計表.xlsx" xr:uid="{4A4F4572-A371-411F-9962-52CAEC8CF234}"/>
  </hyperlinks>
  <pageMargins left="0.7" right="0.7" top="0.75" bottom="0.75" header="0.3" footer="0.3"/>
  <pageSetup paperSize="9" orientation="portrait" r:id="rId13"/>
  <tableParts count="1">
    <tablePart r:id="rId1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E37"/>
  <sheetViews>
    <sheetView zoomScaleNormal="100" workbookViewId="0">
      <selection activeCell="E4" sqref="E4"/>
    </sheetView>
  </sheetViews>
  <sheetFormatPr defaultRowHeight="16.5" x14ac:dyDescent="0.25"/>
  <cols>
    <col min="1" max="1" width="9" style="130"/>
    <col min="2" max="2" width="19.375" style="117" customWidth="1"/>
    <col min="3" max="3" width="12.5" style="150" customWidth="1"/>
    <col min="4" max="4" width="15.5" style="150" customWidth="1"/>
    <col min="5" max="5" width="17.75" style="150" customWidth="1"/>
    <col min="6" max="16384" width="9" style="130"/>
  </cols>
  <sheetData>
    <row r="1" spans="2:5" ht="30" customHeight="1" thickBot="1" x14ac:dyDescent="0.3">
      <c r="B1" s="223" t="s">
        <v>16</v>
      </c>
      <c r="C1" s="224"/>
      <c r="D1" s="224"/>
      <c r="E1" s="225"/>
    </row>
    <row r="2" spans="2:5" ht="17.25" thickBot="1" x14ac:dyDescent="0.3">
      <c r="B2" s="138" t="s">
        <v>0</v>
      </c>
      <c r="C2" s="138" t="s">
        <v>1</v>
      </c>
      <c r="D2" s="138" t="s">
        <v>2</v>
      </c>
      <c r="E2" s="139" t="s">
        <v>3</v>
      </c>
    </row>
    <row r="3" spans="2:5" ht="17.25" thickBot="1" x14ac:dyDescent="0.3">
      <c r="B3" s="133" t="s">
        <v>156</v>
      </c>
      <c r="C3" s="216">
        <v>0.76</v>
      </c>
      <c r="D3" s="216">
        <v>0.16</v>
      </c>
      <c r="E3" s="217">
        <v>0</v>
      </c>
    </row>
    <row r="4" spans="2:5" ht="17.25" thickBot="1" x14ac:dyDescent="0.3">
      <c r="B4" s="126" t="s">
        <v>148</v>
      </c>
      <c r="C4" s="165">
        <v>0.73</v>
      </c>
      <c r="D4" s="165">
        <v>0.14000000000000001</v>
      </c>
      <c r="E4" s="166">
        <v>0</v>
      </c>
    </row>
    <row r="5" spans="2:5" ht="17.25" thickBot="1" x14ac:dyDescent="0.3">
      <c r="B5" s="127" t="s">
        <v>146</v>
      </c>
      <c r="C5" s="167">
        <v>0.79</v>
      </c>
      <c r="D5" s="167">
        <v>0.14000000000000001</v>
      </c>
      <c r="E5" s="168">
        <v>0.23</v>
      </c>
    </row>
    <row r="6" spans="2:5" ht="17.25" thickBot="1" x14ac:dyDescent="0.3">
      <c r="B6" s="126" t="s">
        <v>138</v>
      </c>
      <c r="C6" s="165">
        <v>0.74</v>
      </c>
      <c r="D6" s="165">
        <v>0.22</v>
      </c>
      <c r="E6" s="166">
        <v>0.25</v>
      </c>
    </row>
    <row r="7" spans="2:5" ht="17.25" thickBot="1" x14ac:dyDescent="0.3">
      <c r="B7" s="127" t="s">
        <v>109</v>
      </c>
      <c r="C7" s="167">
        <v>0.76</v>
      </c>
      <c r="D7" s="167">
        <v>0.21</v>
      </c>
      <c r="E7" s="168">
        <v>0.18</v>
      </c>
    </row>
    <row r="8" spans="2:5" ht="17.25" thickBot="1" x14ac:dyDescent="0.3">
      <c r="B8" s="126" t="s">
        <v>110</v>
      </c>
      <c r="C8" s="165">
        <v>0.79</v>
      </c>
      <c r="D8" s="165">
        <v>0.18</v>
      </c>
      <c r="E8" s="166">
        <v>0.1</v>
      </c>
    </row>
    <row r="9" spans="2:5" ht="17.25" thickBot="1" x14ac:dyDescent="0.3">
      <c r="B9" s="127" t="s">
        <v>111</v>
      </c>
      <c r="C9" s="167">
        <v>0.79</v>
      </c>
      <c r="D9" s="167">
        <v>0.11</v>
      </c>
      <c r="E9" s="168"/>
    </row>
    <row r="10" spans="2:5" ht="17.25" thickBot="1" x14ac:dyDescent="0.3">
      <c r="B10" s="126" t="s">
        <v>112</v>
      </c>
      <c r="C10" s="165">
        <v>0.78</v>
      </c>
      <c r="D10" s="165">
        <v>0.13</v>
      </c>
      <c r="E10" s="147"/>
    </row>
    <row r="11" spans="2:5" ht="17.25" thickBot="1" x14ac:dyDescent="0.3">
      <c r="B11" s="127" t="s">
        <v>113</v>
      </c>
      <c r="C11" s="167">
        <v>0.74</v>
      </c>
      <c r="D11" s="167">
        <v>0.16</v>
      </c>
      <c r="E11" s="168">
        <v>0.2</v>
      </c>
    </row>
    <row r="12" spans="2:5" ht="17.25" thickBot="1" x14ac:dyDescent="0.3">
      <c r="B12" s="126" t="s">
        <v>114</v>
      </c>
      <c r="C12" s="165">
        <v>0.78</v>
      </c>
      <c r="D12" s="165">
        <v>0.19</v>
      </c>
      <c r="E12" s="166">
        <v>0.2</v>
      </c>
    </row>
    <row r="13" spans="2:5" ht="17.25" thickBot="1" x14ac:dyDescent="0.3">
      <c r="B13" s="127" t="s">
        <v>115</v>
      </c>
      <c r="C13" s="167">
        <v>0.79</v>
      </c>
      <c r="D13" s="167">
        <v>0.23</v>
      </c>
      <c r="E13" s="168">
        <v>0.5</v>
      </c>
    </row>
    <row r="14" spans="2:5" ht="17.25" thickBot="1" x14ac:dyDescent="0.3">
      <c r="B14" s="126" t="s">
        <v>116</v>
      </c>
      <c r="C14" s="165">
        <v>0.78</v>
      </c>
      <c r="D14" s="165">
        <v>0.22</v>
      </c>
      <c r="E14" s="166">
        <v>0.5</v>
      </c>
    </row>
    <row r="15" spans="2:5" ht="17.25" thickBot="1" x14ac:dyDescent="0.3">
      <c r="B15" s="127" t="s">
        <v>117</v>
      </c>
      <c r="C15" s="167">
        <v>0.7</v>
      </c>
      <c r="D15" s="167">
        <v>0.11</v>
      </c>
      <c r="E15" s="144"/>
    </row>
    <row r="16" spans="2:5" ht="17.25" thickBot="1" x14ac:dyDescent="0.3">
      <c r="B16" s="126" t="s">
        <v>118</v>
      </c>
      <c r="C16" s="165">
        <v>0.68</v>
      </c>
      <c r="D16" s="165">
        <v>0.06</v>
      </c>
      <c r="E16" s="147" t="s">
        <v>5</v>
      </c>
    </row>
    <row r="17" spans="2:5" ht="17.25" thickBot="1" x14ac:dyDescent="0.3">
      <c r="B17" s="127" t="s">
        <v>119</v>
      </c>
      <c r="C17" s="167">
        <v>0.71</v>
      </c>
      <c r="D17" s="167">
        <v>0.27</v>
      </c>
      <c r="E17" s="144" t="s">
        <v>5</v>
      </c>
    </row>
    <row r="18" spans="2:5" ht="17.25" thickBot="1" x14ac:dyDescent="0.3">
      <c r="B18" s="126" t="s">
        <v>120</v>
      </c>
      <c r="C18" s="165">
        <v>0.69</v>
      </c>
      <c r="D18" s="165">
        <v>0.27</v>
      </c>
      <c r="E18" s="147" t="s">
        <v>5</v>
      </c>
    </row>
    <row r="19" spans="2:5" ht="17.25" thickBot="1" x14ac:dyDescent="0.3">
      <c r="B19" s="127" t="s">
        <v>121</v>
      </c>
      <c r="C19" s="167">
        <v>0.71</v>
      </c>
      <c r="D19" s="167">
        <v>0.28000000000000003</v>
      </c>
      <c r="E19" s="148" t="s">
        <v>5</v>
      </c>
    </row>
    <row r="20" spans="2:5" ht="17.25" thickBot="1" x14ac:dyDescent="0.3">
      <c r="B20" s="126" t="s">
        <v>122</v>
      </c>
      <c r="C20" s="165">
        <v>0.69</v>
      </c>
      <c r="D20" s="165">
        <v>0.34</v>
      </c>
      <c r="E20" s="147" t="s">
        <v>5</v>
      </c>
    </row>
    <row r="21" spans="2:5" ht="17.25" thickBot="1" x14ac:dyDescent="0.3">
      <c r="B21" s="137" t="s">
        <v>123</v>
      </c>
      <c r="C21" s="169">
        <v>0.7</v>
      </c>
      <c r="D21" s="169">
        <v>0.3</v>
      </c>
      <c r="E21" s="148" t="s">
        <v>5</v>
      </c>
    </row>
    <row r="22" spans="2:5" ht="17.25" thickBot="1" x14ac:dyDescent="0.3">
      <c r="B22" s="135" t="s">
        <v>124</v>
      </c>
      <c r="C22" s="170">
        <v>0.7</v>
      </c>
      <c r="D22" s="170">
        <v>0.26</v>
      </c>
      <c r="E22" s="164" t="s">
        <v>5</v>
      </c>
    </row>
    <row r="23" spans="2:5" ht="17.25" thickBot="1" x14ac:dyDescent="0.3">
      <c r="B23" s="127" t="s">
        <v>125</v>
      </c>
      <c r="C23" s="167">
        <v>0.8</v>
      </c>
      <c r="D23" s="167">
        <v>0.44</v>
      </c>
      <c r="E23" s="148" t="s">
        <v>5</v>
      </c>
    </row>
    <row r="24" spans="2:5" ht="17.25" thickBot="1" x14ac:dyDescent="0.3">
      <c r="B24" s="129" t="s">
        <v>4</v>
      </c>
      <c r="C24" s="171">
        <v>0.81</v>
      </c>
      <c r="D24" s="171">
        <v>0.4</v>
      </c>
      <c r="E24" s="149" t="s">
        <v>5</v>
      </c>
    </row>
    <row r="25" spans="2:5" ht="17.25" thickBot="1" x14ac:dyDescent="0.3">
      <c r="B25" s="128" t="s">
        <v>6</v>
      </c>
      <c r="C25" s="172">
        <v>0.84</v>
      </c>
      <c r="D25" s="172">
        <v>0.22</v>
      </c>
      <c r="E25" s="148" t="s">
        <v>5</v>
      </c>
    </row>
    <row r="26" spans="2:5" ht="17.25" thickBot="1" x14ac:dyDescent="0.3">
      <c r="B26" s="129" t="s">
        <v>7</v>
      </c>
      <c r="C26" s="171">
        <v>0.87</v>
      </c>
      <c r="D26" s="171">
        <v>0</v>
      </c>
      <c r="E26" s="149" t="s">
        <v>5</v>
      </c>
    </row>
    <row r="27" spans="2:5" ht="17.25" thickBot="1" x14ac:dyDescent="0.3">
      <c r="B27" s="128" t="s">
        <v>8</v>
      </c>
      <c r="C27" s="172">
        <v>0.91</v>
      </c>
      <c r="D27" s="172">
        <v>0</v>
      </c>
      <c r="E27" s="148" t="s">
        <v>5</v>
      </c>
    </row>
    <row r="28" spans="2:5" ht="17.25" thickBot="1" x14ac:dyDescent="0.3">
      <c r="B28" s="129" t="s">
        <v>9</v>
      </c>
      <c r="C28" s="171">
        <v>0.97</v>
      </c>
      <c r="D28" s="171">
        <v>0</v>
      </c>
      <c r="E28" s="149" t="s">
        <v>5</v>
      </c>
    </row>
    <row r="29" spans="2:5" ht="17.25" thickBot="1" x14ac:dyDescent="0.3">
      <c r="B29" s="128" t="s">
        <v>10</v>
      </c>
      <c r="C29" s="172">
        <v>0.99</v>
      </c>
      <c r="D29" s="157" t="s">
        <v>5</v>
      </c>
      <c r="E29" s="148" t="s">
        <v>5</v>
      </c>
    </row>
    <row r="30" spans="2:5" ht="17.25" thickBot="1" x14ac:dyDescent="0.3">
      <c r="B30" s="129" t="s">
        <v>11</v>
      </c>
      <c r="C30" s="171">
        <v>0.99</v>
      </c>
      <c r="D30" s="158" t="s">
        <v>5</v>
      </c>
      <c r="E30" s="149" t="s">
        <v>5</v>
      </c>
    </row>
    <row r="31" spans="2:5" ht="17.25" thickBot="1" x14ac:dyDescent="0.3">
      <c r="B31" s="128" t="s">
        <v>12</v>
      </c>
      <c r="C31" s="172">
        <v>1</v>
      </c>
      <c r="D31" s="157" t="s">
        <v>5</v>
      </c>
      <c r="E31" s="148" t="s">
        <v>5</v>
      </c>
    </row>
    <row r="32" spans="2:5" ht="17.25" thickBot="1" x14ac:dyDescent="0.3">
      <c r="B32" s="129" t="s">
        <v>13</v>
      </c>
      <c r="C32" s="171">
        <v>0.99</v>
      </c>
      <c r="D32" s="158" t="s">
        <v>5</v>
      </c>
      <c r="E32" s="149" t="s">
        <v>5</v>
      </c>
    </row>
    <row r="33" spans="2:5" ht="17.25" thickBot="1" x14ac:dyDescent="0.3">
      <c r="B33" s="128" t="s">
        <v>14</v>
      </c>
      <c r="C33" s="172">
        <v>1</v>
      </c>
      <c r="D33" s="157" t="s">
        <v>5</v>
      </c>
      <c r="E33" s="148" t="s">
        <v>5</v>
      </c>
    </row>
    <row r="34" spans="2:5" ht="17.25" thickBot="1" x14ac:dyDescent="0.3">
      <c r="B34" s="129" t="s">
        <v>15</v>
      </c>
      <c r="C34" s="171">
        <v>1</v>
      </c>
      <c r="D34" s="158" t="s">
        <v>5</v>
      </c>
      <c r="E34" s="149" t="s">
        <v>5</v>
      </c>
    </row>
    <row r="37" spans="2:5" x14ac:dyDescent="0.25">
      <c r="B37" s="136"/>
    </row>
  </sheetData>
  <mergeCells count="1">
    <mergeCell ref="B1:E1"/>
  </mergeCells>
  <phoneticPr fontId="2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E37"/>
  <sheetViews>
    <sheetView zoomScaleNormal="100" workbookViewId="0">
      <selection activeCell="I7" sqref="I7"/>
    </sheetView>
  </sheetViews>
  <sheetFormatPr defaultRowHeight="16.5" x14ac:dyDescent="0.25"/>
  <cols>
    <col min="1" max="1" width="9" style="130"/>
    <col min="2" max="2" width="18.5" style="117" customWidth="1"/>
    <col min="3" max="3" width="13.25" style="150" customWidth="1"/>
    <col min="4" max="4" width="13" style="150" customWidth="1"/>
    <col min="5" max="5" width="14.875" style="150" customWidth="1"/>
    <col min="6" max="16384" width="9" style="130"/>
  </cols>
  <sheetData>
    <row r="1" spans="2:5" ht="30" customHeight="1" thickBot="1" x14ac:dyDescent="0.3">
      <c r="B1" s="223" t="s">
        <v>17</v>
      </c>
      <c r="C1" s="224"/>
      <c r="D1" s="224"/>
      <c r="E1" s="225"/>
    </row>
    <row r="2" spans="2:5" ht="17.25" thickBot="1" x14ac:dyDescent="0.3">
      <c r="B2" s="138" t="s">
        <v>0</v>
      </c>
      <c r="C2" s="138" t="s">
        <v>1</v>
      </c>
      <c r="D2" s="138" t="s">
        <v>2</v>
      </c>
      <c r="E2" s="139" t="s">
        <v>3</v>
      </c>
    </row>
    <row r="3" spans="2:5" ht="17.25" thickBot="1" x14ac:dyDescent="0.3">
      <c r="B3" s="214" t="s">
        <v>155</v>
      </c>
      <c r="C3" s="215">
        <v>3</v>
      </c>
      <c r="D3" s="215">
        <v>1</v>
      </c>
      <c r="E3" s="190" t="s">
        <v>5</v>
      </c>
    </row>
    <row r="4" spans="2:5" ht="17.25" thickBot="1" x14ac:dyDescent="0.3">
      <c r="B4" s="127" t="s">
        <v>149</v>
      </c>
      <c r="C4" s="154">
        <v>8</v>
      </c>
      <c r="D4" s="154">
        <v>2</v>
      </c>
      <c r="E4" s="144" t="s">
        <v>5</v>
      </c>
    </row>
    <row r="5" spans="2:5" ht="17.25" thickBot="1" x14ac:dyDescent="0.3">
      <c r="B5" s="207" t="s">
        <v>145</v>
      </c>
      <c r="C5" s="208">
        <v>17</v>
      </c>
      <c r="D5" s="208">
        <v>2</v>
      </c>
      <c r="E5" s="162" t="s">
        <v>5</v>
      </c>
    </row>
    <row r="6" spans="2:5" ht="17.25" thickBot="1" x14ac:dyDescent="0.3">
      <c r="B6" s="127" t="s">
        <v>140</v>
      </c>
      <c r="C6" s="154">
        <v>6</v>
      </c>
      <c r="D6" s="154">
        <v>2</v>
      </c>
      <c r="E6" s="144" t="s">
        <v>5</v>
      </c>
    </row>
    <row r="7" spans="2:5" ht="17.25" thickBot="1" x14ac:dyDescent="0.3">
      <c r="B7" s="135" t="s">
        <v>132</v>
      </c>
      <c r="C7" s="155">
        <v>1</v>
      </c>
      <c r="D7" s="155">
        <v>0</v>
      </c>
      <c r="E7" s="147" t="s">
        <v>5</v>
      </c>
    </row>
    <row r="8" spans="2:5" ht="17.25" thickBot="1" x14ac:dyDescent="0.3">
      <c r="B8" s="127" t="s">
        <v>130</v>
      </c>
      <c r="C8" s="154">
        <v>12</v>
      </c>
      <c r="D8" s="154">
        <v>0</v>
      </c>
      <c r="E8" s="144" t="s">
        <v>5</v>
      </c>
    </row>
    <row r="9" spans="2:5" ht="17.25" thickBot="1" x14ac:dyDescent="0.3">
      <c r="B9" s="135" t="s">
        <v>129</v>
      </c>
      <c r="C9" s="155">
        <v>3</v>
      </c>
      <c r="D9" s="155">
        <v>0</v>
      </c>
      <c r="E9" s="147" t="s">
        <v>5</v>
      </c>
    </row>
    <row r="10" spans="2:5" ht="17.25" thickBot="1" x14ac:dyDescent="0.3">
      <c r="B10" s="137" t="s">
        <v>128</v>
      </c>
      <c r="C10" s="163">
        <v>3</v>
      </c>
      <c r="D10" s="163">
        <v>0</v>
      </c>
      <c r="E10" s="144" t="s">
        <v>5</v>
      </c>
    </row>
    <row r="11" spans="2:5" ht="17.25" thickBot="1" x14ac:dyDescent="0.3">
      <c r="B11" s="134" t="s">
        <v>127</v>
      </c>
      <c r="C11" s="161">
        <v>36</v>
      </c>
      <c r="D11" s="161">
        <v>4</v>
      </c>
      <c r="E11" s="162" t="s">
        <v>5</v>
      </c>
    </row>
    <row r="12" spans="2:5" ht="17.25" thickBot="1" x14ac:dyDescent="0.3">
      <c r="B12" s="137" t="s">
        <v>126</v>
      </c>
      <c r="C12" s="163">
        <v>2</v>
      </c>
      <c r="D12" s="163">
        <v>5</v>
      </c>
      <c r="E12" s="144" t="s">
        <v>5</v>
      </c>
    </row>
    <row r="13" spans="2:5" ht="17.25" thickBot="1" x14ac:dyDescent="0.3">
      <c r="B13" s="126" t="s">
        <v>115</v>
      </c>
      <c r="C13" s="153">
        <v>5</v>
      </c>
      <c r="D13" s="153">
        <v>0</v>
      </c>
      <c r="E13" s="162" t="s">
        <v>5</v>
      </c>
    </row>
    <row r="14" spans="2:5" ht="17.25" thickBot="1" x14ac:dyDescent="0.3">
      <c r="B14" s="127" t="s">
        <v>116</v>
      </c>
      <c r="C14" s="154">
        <v>2</v>
      </c>
      <c r="D14" s="154">
        <v>0</v>
      </c>
      <c r="E14" s="144" t="s">
        <v>5</v>
      </c>
    </row>
    <row r="15" spans="2:5" ht="17.25" thickBot="1" x14ac:dyDescent="0.3">
      <c r="B15" s="126" t="s">
        <v>117</v>
      </c>
      <c r="C15" s="155">
        <v>5</v>
      </c>
      <c r="D15" s="155">
        <v>0</v>
      </c>
      <c r="E15" s="147" t="s">
        <v>5</v>
      </c>
    </row>
    <row r="16" spans="2:5" ht="17.25" thickBot="1" x14ac:dyDescent="0.3">
      <c r="B16" s="127" t="s">
        <v>118</v>
      </c>
      <c r="C16" s="154">
        <v>3</v>
      </c>
      <c r="D16" s="154">
        <v>0</v>
      </c>
      <c r="E16" s="148" t="s">
        <v>5</v>
      </c>
    </row>
    <row r="17" spans="2:5" ht="17.25" thickBot="1" x14ac:dyDescent="0.3">
      <c r="B17" s="126" t="s">
        <v>119</v>
      </c>
      <c r="C17" s="155">
        <v>3</v>
      </c>
      <c r="D17" s="155">
        <v>0</v>
      </c>
      <c r="E17" s="147" t="s">
        <v>5</v>
      </c>
    </row>
    <row r="18" spans="2:5" ht="17.25" thickBot="1" x14ac:dyDescent="0.3">
      <c r="B18" s="127" t="s">
        <v>120</v>
      </c>
      <c r="C18" s="154">
        <v>0</v>
      </c>
      <c r="D18" s="154">
        <v>0</v>
      </c>
      <c r="E18" s="144" t="s">
        <v>5</v>
      </c>
    </row>
    <row r="19" spans="2:5" ht="17.25" thickBot="1" x14ac:dyDescent="0.3">
      <c r="B19" s="135" t="s">
        <v>121</v>
      </c>
      <c r="C19" s="155">
        <v>9</v>
      </c>
      <c r="D19" s="155">
        <v>4</v>
      </c>
      <c r="E19" s="164" t="s">
        <v>5</v>
      </c>
    </row>
    <row r="20" spans="2:5" ht="17.25" thickBot="1" x14ac:dyDescent="0.3">
      <c r="B20" s="127" t="s">
        <v>122</v>
      </c>
      <c r="C20" s="154">
        <v>14</v>
      </c>
      <c r="D20" s="154">
        <v>3</v>
      </c>
      <c r="E20" s="144" t="s">
        <v>5</v>
      </c>
    </row>
    <row r="21" spans="2:5" ht="17.25" thickBot="1" x14ac:dyDescent="0.3">
      <c r="B21" s="126" t="s">
        <v>123</v>
      </c>
      <c r="C21" s="155">
        <v>0</v>
      </c>
      <c r="D21" s="155">
        <v>0</v>
      </c>
      <c r="E21" s="164" t="s">
        <v>5</v>
      </c>
    </row>
    <row r="22" spans="2:5" ht="17.25" thickBot="1" x14ac:dyDescent="0.3">
      <c r="B22" s="127" t="s">
        <v>124</v>
      </c>
      <c r="C22" s="154">
        <v>0</v>
      </c>
      <c r="D22" s="154">
        <v>0</v>
      </c>
      <c r="E22" s="160"/>
    </row>
    <row r="23" spans="2:5" ht="17.25" thickBot="1" x14ac:dyDescent="0.3">
      <c r="B23" s="126" t="s">
        <v>125</v>
      </c>
      <c r="C23" s="153">
        <v>14</v>
      </c>
      <c r="D23" s="153">
        <v>0</v>
      </c>
      <c r="E23" s="147" t="s">
        <v>5</v>
      </c>
    </row>
    <row r="24" spans="2:5" ht="17.25" thickBot="1" x14ac:dyDescent="0.3">
      <c r="B24" s="128" t="s">
        <v>4</v>
      </c>
      <c r="C24" s="157">
        <v>0</v>
      </c>
      <c r="D24" s="157">
        <v>0</v>
      </c>
      <c r="E24" s="148" t="s">
        <v>5</v>
      </c>
    </row>
    <row r="25" spans="2:5" ht="17.25" thickBot="1" x14ac:dyDescent="0.3">
      <c r="B25" s="129" t="s">
        <v>6</v>
      </c>
      <c r="C25" s="158">
        <v>11</v>
      </c>
      <c r="D25" s="158">
        <v>0</v>
      </c>
      <c r="E25" s="149" t="s">
        <v>5</v>
      </c>
    </row>
    <row r="26" spans="2:5" ht="17.25" thickBot="1" x14ac:dyDescent="0.3">
      <c r="B26" s="128" t="s">
        <v>7</v>
      </c>
      <c r="C26" s="157">
        <v>0</v>
      </c>
      <c r="D26" s="157">
        <v>0</v>
      </c>
      <c r="E26" s="148" t="s">
        <v>5</v>
      </c>
    </row>
    <row r="27" spans="2:5" ht="17.25" thickBot="1" x14ac:dyDescent="0.3">
      <c r="B27" s="129" t="s">
        <v>8</v>
      </c>
      <c r="C27" s="158">
        <v>23</v>
      </c>
      <c r="D27" s="158">
        <v>0</v>
      </c>
      <c r="E27" s="149" t="s">
        <v>5</v>
      </c>
    </row>
    <row r="28" spans="2:5" ht="17.25" thickBot="1" x14ac:dyDescent="0.3">
      <c r="B28" s="128" t="s">
        <v>9</v>
      </c>
      <c r="C28" s="157">
        <v>0</v>
      </c>
      <c r="D28" s="157" t="s">
        <v>5</v>
      </c>
      <c r="E28" s="148" t="s">
        <v>5</v>
      </c>
    </row>
    <row r="29" spans="2:5" ht="17.25" thickBot="1" x14ac:dyDescent="0.3">
      <c r="B29" s="129" t="s">
        <v>10</v>
      </c>
      <c r="C29" s="158">
        <v>0</v>
      </c>
      <c r="D29" s="158" t="s">
        <v>5</v>
      </c>
      <c r="E29" s="149" t="s">
        <v>5</v>
      </c>
    </row>
    <row r="30" spans="2:5" ht="17.25" thickBot="1" x14ac:dyDescent="0.3">
      <c r="B30" s="128" t="s">
        <v>11</v>
      </c>
      <c r="C30" s="157">
        <v>0</v>
      </c>
      <c r="D30" s="157" t="s">
        <v>5</v>
      </c>
      <c r="E30" s="148" t="s">
        <v>5</v>
      </c>
    </row>
    <row r="31" spans="2:5" ht="17.25" thickBot="1" x14ac:dyDescent="0.3">
      <c r="B31" s="129" t="s">
        <v>12</v>
      </c>
      <c r="C31" s="158">
        <v>0</v>
      </c>
      <c r="D31" s="158" t="s">
        <v>5</v>
      </c>
      <c r="E31" s="149" t="s">
        <v>5</v>
      </c>
    </row>
    <row r="32" spans="2:5" ht="17.25" thickBot="1" x14ac:dyDescent="0.3">
      <c r="B32" s="128" t="s">
        <v>13</v>
      </c>
      <c r="C32" s="157">
        <v>0</v>
      </c>
      <c r="D32" s="157" t="s">
        <v>5</v>
      </c>
      <c r="E32" s="148" t="s">
        <v>5</v>
      </c>
    </row>
    <row r="33" spans="2:5" ht="17.25" thickBot="1" x14ac:dyDescent="0.3">
      <c r="B33" s="129" t="s">
        <v>14</v>
      </c>
      <c r="C33" s="158">
        <v>0</v>
      </c>
      <c r="D33" s="158" t="s">
        <v>5</v>
      </c>
      <c r="E33" s="149" t="s">
        <v>5</v>
      </c>
    </row>
    <row r="34" spans="2:5" ht="17.25" thickBot="1" x14ac:dyDescent="0.3">
      <c r="B34" s="128" t="s">
        <v>15</v>
      </c>
      <c r="C34" s="157">
        <v>0</v>
      </c>
      <c r="D34" s="157" t="s">
        <v>5</v>
      </c>
      <c r="E34" s="148" t="s">
        <v>5</v>
      </c>
    </row>
    <row r="37" spans="2:5" x14ac:dyDescent="0.25">
      <c r="B37" s="136"/>
    </row>
  </sheetData>
  <mergeCells count="1">
    <mergeCell ref="B1:E1"/>
  </mergeCells>
  <phoneticPr fontId="2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G37"/>
  <sheetViews>
    <sheetView zoomScaleNormal="100" workbookViewId="0">
      <selection activeCell="D9" sqref="D9"/>
    </sheetView>
  </sheetViews>
  <sheetFormatPr defaultRowHeight="16.5" x14ac:dyDescent="0.25"/>
  <cols>
    <col min="1" max="1" width="9" style="130"/>
    <col min="2" max="2" width="19.125" style="117" customWidth="1"/>
    <col min="3" max="3" width="14.25" style="150" customWidth="1"/>
    <col min="4" max="4" width="15.75" style="150" customWidth="1"/>
    <col min="5" max="16384" width="9" style="130"/>
  </cols>
  <sheetData>
    <row r="1" spans="2:7" ht="30" customHeight="1" thickBot="1" x14ac:dyDescent="0.3">
      <c r="B1" s="223" t="s">
        <v>18</v>
      </c>
      <c r="C1" s="224"/>
      <c r="D1" s="225"/>
    </row>
    <row r="2" spans="2:7" ht="17.25" thickBot="1" x14ac:dyDescent="0.3">
      <c r="B2" s="138" t="s">
        <v>0</v>
      </c>
      <c r="C2" s="138" t="s">
        <v>19</v>
      </c>
      <c r="D2" s="139" t="s">
        <v>20</v>
      </c>
      <c r="G2" s="131"/>
    </row>
    <row r="3" spans="2:7" ht="17.25" thickBot="1" x14ac:dyDescent="0.3">
      <c r="B3" s="133" t="s">
        <v>156</v>
      </c>
      <c r="C3" s="159">
        <v>0</v>
      </c>
      <c r="D3" s="160">
        <v>0</v>
      </c>
      <c r="G3" s="131"/>
    </row>
    <row r="4" spans="2:7" ht="17.25" thickBot="1" x14ac:dyDescent="0.3">
      <c r="B4" s="126" t="s">
        <v>148</v>
      </c>
      <c r="C4" s="153">
        <v>0</v>
      </c>
      <c r="D4" s="147">
        <v>0</v>
      </c>
      <c r="G4" s="131"/>
    </row>
    <row r="5" spans="2:7" ht="17.25" thickBot="1" x14ac:dyDescent="0.3">
      <c r="B5" s="137" t="s">
        <v>146</v>
      </c>
      <c r="C5" s="163">
        <v>8</v>
      </c>
      <c r="D5" s="206">
        <v>8</v>
      </c>
      <c r="G5" s="131"/>
    </row>
    <row r="6" spans="2:7" ht="17.25" thickBot="1" x14ac:dyDescent="0.3">
      <c r="B6" s="126" t="s">
        <v>138</v>
      </c>
      <c r="C6" s="153">
        <v>8</v>
      </c>
      <c r="D6" s="147">
        <v>8</v>
      </c>
      <c r="G6" s="131"/>
    </row>
    <row r="7" spans="2:7" ht="17.25" thickBot="1" x14ac:dyDescent="0.3">
      <c r="B7" s="127" t="s">
        <v>109</v>
      </c>
      <c r="C7" s="154">
        <v>8</v>
      </c>
      <c r="D7" s="144">
        <v>8</v>
      </c>
      <c r="G7" s="131"/>
    </row>
    <row r="8" spans="2:7" ht="17.25" thickBot="1" x14ac:dyDescent="0.3">
      <c r="B8" s="126" t="s">
        <v>110</v>
      </c>
      <c r="C8" s="153">
        <v>8</v>
      </c>
      <c r="D8" s="147">
        <v>8</v>
      </c>
      <c r="G8" s="131"/>
    </row>
    <row r="9" spans="2:7" ht="17.25" thickBot="1" x14ac:dyDescent="0.3">
      <c r="B9" s="127" t="s">
        <v>111</v>
      </c>
      <c r="C9" s="154">
        <v>5</v>
      </c>
      <c r="D9" s="144">
        <v>8</v>
      </c>
      <c r="G9" s="131"/>
    </row>
    <row r="10" spans="2:7" ht="17.25" thickBot="1" x14ac:dyDescent="0.3">
      <c r="B10" s="134" t="s">
        <v>112</v>
      </c>
      <c r="C10" s="161">
        <v>4</v>
      </c>
      <c r="D10" s="162">
        <v>10</v>
      </c>
    </row>
    <row r="11" spans="2:7" ht="17.25" thickBot="1" x14ac:dyDescent="0.3">
      <c r="B11" s="127" t="s">
        <v>113</v>
      </c>
      <c r="C11" s="154">
        <v>6</v>
      </c>
      <c r="D11" s="144">
        <v>15</v>
      </c>
    </row>
    <row r="12" spans="2:7" ht="17.25" thickBot="1" x14ac:dyDescent="0.3">
      <c r="B12" s="126" t="s">
        <v>114</v>
      </c>
      <c r="C12" s="153">
        <v>6</v>
      </c>
      <c r="D12" s="147">
        <v>17</v>
      </c>
    </row>
    <row r="13" spans="2:7" ht="17.25" thickBot="1" x14ac:dyDescent="0.3">
      <c r="B13" s="127" t="s">
        <v>115</v>
      </c>
      <c r="C13" s="154">
        <v>8</v>
      </c>
      <c r="D13" s="144">
        <v>20</v>
      </c>
    </row>
    <row r="14" spans="2:7" ht="17.25" thickBot="1" x14ac:dyDescent="0.3">
      <c r="B14" s="126" t="s">
        <v>116</v>
      </c>
      <c r="C14" s="153">
        <v>10</v>
      </c>
      <c r="D14" s="147">
        <v>17</v>
      </c>
    </row>
    <row r="15" spans="2:7" ht="17.25" thickBot="1" x14ac:dyDescent="0.3">
      <c r="B15" s="127" t="s">
        <v>117</v>
      </c>
      <c r="C15" s="154">
        <v>10</v>
      </c>
      <c r="D15" s="144">
        <v>13</v>
      </c>
    </row>
    <row r="16" spans="2:7" ht="17.25" thickBot="1" x14ac:dyDescent="0.3">
      <c r="B16" s="135" t="s">
        <v>118</v>
      </c>
      <c r="C16" s="153">
        <v>9</v>
      </c>
      <c r="D16" s="147">
        <v>19</v>
      </c>
    </row>
    <row r="17" spans="2:4" ht="17.25" thickBot="1" x14ac:dyDescent="0.3">
      <c r="B17" s="127" t="s">
        <v>119</v>
      </c>
      <c r="C17" s="154">
        <v>5</v>
      </c>
      <c r="D17" s="144">
        <v>21</v>
      </c>
    </row>
    <row r="18" spans="2:4" ht="17.25" thickBot="1" x14ac:dyDescent="0.3">
      <c r="B18" s="135" t="s">
        <v>120</v>
      </c>
      <c r="C18" s="153">
        <v>7</v>
      </c>
      <c r="D18" s="147">
        <v>19</v>
      </c>
    </row>
    <row r="19" spans="2:4" s="131" customFormat="1" ht="17.25" thickBot="1" x14ac:dyDescent="0.3">
      <c r="B19" s="127" t="s">
        <v>121</v>
      </c>
      <c r="C19" s="154">
        <v>4</v>
      </c>
      <c r="D19" s="144">
        <v>25</v>
      </c>
    </row>
    <row r="20" spans="2:4" s="132" customFormat="1" ht="17.25" thickBot="1" x14ac:dyDescent="0.3">
      <c r="B20" s="135" t="s">
        <v>122</v>
      </c>
      <c r="C20" s="153">
        <v>6</v>
      </c>
      <c r="D20" s="147">
        <v>26</v>
      </c>
    </row>
    <row r="21" spans="2:4" ht="17.25" thickBot="1" x14ac:dyDescent="0.3">
      <c r="B21" s="127" t="s">
        <v>123</v>
      </c>
      <c r="C21" s="154">
        <v>8</v>
      </c>
      <c r="D21" s="144">
        <v>20</v>
      </c>
    </row>
    <row r="22" spans="2:4" ht="17.25" thickBot="1" x14ac:dyDescent="0.3">
      <c r="B22" s="135" t="s">
        <v>124</v>
      </c>
      <c r="C22" s="153">
        <v>7</v>
      </c>
      <c r="D22" s="147">
        <v>21</v>
      </c>
    </row>
    <row r="23" spans="2:4" ht="17.25" thickBot="1" x14ac:dyDescent="0.3">
      <c r="B23" s="127" t="s">
        <v>125</v>
      </c>
      <c r="C23" s="154">
        <v>8</v>
      </c>
      <c r="D23" s="144">
        <v>19</v>
      </c>
    </row>
    <row r="24" spans="2:4" ht="17.25" thickBot="1" x14ac:dyDescent="0.3">
      <c r="B24" s="129" t="s">
        <v>4</v>
      </c>
      <c r="C24" s="158">
        <v>6</v>
      </c>
      <c r="D24" s="149">
        <v>17</v>
      </c>
    </row>
    <row r="25" spans="2:4" ht="17.25" thickBot="1" x14ac:dyDescent="0.3">
      <c r="B25" s="128" t="s">
        <v>6</v>
      </c>
      <c r="C25" s="157">
        <v>4</v>
      </c>
      <c r="D25" s="148">
        <v>17</v>
      </c>
    </row>
    <row r="26" spans="2:4" ht="17.25" thickBot="1" x14ac:dyDescent="0.3">
      <c r="B26" s="129" t="s">
        <v>7</v>
      </c>
      <c r="C26" s="158">
        <v>5</v>
      </c>
      <c r="D26" s="149">
        <v>10</v>
      </c>
    </row>
    <row r="27" spans="2:4" ht="17.25" thickBot="1" x14ac:dyDescent="0.3">
      <c r="B27" s="128" t="s">
        <v>8</v>
      </c>
      <c r="C27" s="157">
        <v>11</v>
      </c>
      <c r="D27" s="148">
        <v>7</v>
      </c>
    </row>
    <row r="28" spans="2:4" ht="17.25" thickBot="1" x14ac:dyDescent="0.3">
      <c r="B28" s="129" t="s">
        <v>9</v>
      </c>
      <c r="C28" s="158">
        <v>14</v>
      </c>
      <c r="D28" s="149">
        <v>2</v>
      </c>
    </row>
    <row r="29" spans="2:4" ht="17.25" thickBot="1" x14ac:dyDescent="0.3">
      <c r="B29" s="128" t="s">
        <v>10</v>
      </c>
      <c r="C29" s="157">
        <v>7</v>
      </c>
      <c r="D29" s="148">
        <v>0</v>
      </c>
    </row>
    <row r="30" spans="2:4" ht="17.25" thickBot="1" x14ac:dyDescent="0.3">
      <c r="B30" s="129" t="s">
        <v>11</v>
      </c>
      <c r="C30" s="158">
        <v>7</v>
      </c>
      <c r="D30" s="149">
        <v>0</v>
      </c>
    </row>
    <row r="31" spans="2:4" ht="17.25" thickBot="1" x14ac:dyDescent="0.3">
      <c r="B31" s="128" t="s">
        <v>12</v>
      </c>
      <c r="C31" s="157">
        <v>12</v>
      </c>
      <c r="D31" s="148">
        <v>12</v>
      </c>
    </row>
    <row r="32" spans="2:4" ht="17.25" thickBot="1" x14ac:dyDescent="0.3">
      <c r="B32" s="129" t="s">
        <v>13</v>
      </c>
      <c r="C32" s="158">
        <v>11</v>
      </c>
      <c r="D32" s="149">
        <v>11</v>
      </c>
    </row>
    <row r="33" spans="2:4" ht="17.25" thickBot="1" x14ac:dyDescent="0.3">
      <c r="B33" s="128" t="s">
        <v>14</v>
      </c>
      <c r="C33" s="157">
        <v>10</v>
      </c>
      <c r="D33" s="148">
        <v>14</v>
      </c>
    </row>
    <row r="34" spans="2:4" ht="17.25" thickBot="1" x14ac:dyDescent="0.3">
      <c r="B34" s="129" t="s">
        <v>15</v>
      </c>
      <c r="C34" s="158">
        <v>9</v>
      </c>
      <c r="D34" s="149">
        <v>13</v>
      </c>
    </row>
    <row r="37" spans="2:4" x14ac:dyDescent="0.25">
      <c r="B37" s="136"/>
    </row>
  </sheetData>
  <mergeCells count="1">
    <mergeCell ref="B1:D1"/>
  </mergeCells>
  <phoneticPr fontId="2" type="noConversion"/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P34"/>
  <sheetViews>
    <sheetView zoomScaleNormal="100" workbookViewId="0">
      <selection activeCell="H9" sqref="H9"/>
    </sheetView>
  </sheetViews>
  <sheetFormatPr defaultColWidth="9" defaultRowHeight="16.5" x14ac:dyDescent="0.25"/>
  <cols>
    <col min="1" max="1" width="12.25" style="117" customWidth="1"/>
    <col min="2" max="2" width="18.625" style="117" customWidth="1"/>
    <col min="3" max="5" width="12.625" style="150" customWidth="1"/>
    <col min="6" max="16" width="5.625" style="117" customWidth="1"/>
    <col min="17" max="16384" width="9" style="117"/>
  </cols>
  <sheetData>
    <row r="1" spans="1:16" ht="30" customHeight="1" x14ac:dyDescent="0.25">
      <c r="A1" s="1"/>
      <c r="B1" s="226" t="s">
        <v>108</v>
      </c>
      <c r="C1" s="226"/>
      <c r="D1" s="226"/>
      <c r="E1" s="226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20.100000000000001" customHeight="1" x14ac:dyDescent="0.25">
      <c r="A2" s="118"/>
      <c r="B2" s="140" t="s">
        <v>0</v>
      </c>
      <c r="C2" s="140" t="s">
        <v>103</v>
      </c>
      <c r="D2" s="140" t="s">
        <v>2</v>
      </c>
      <c r="E2" s="141" t="s">
        <v>3</v>
      </c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</row>
    <row r="3" spans="1:16" ht="20.100000000000001" customHeight="1" x14ac:dyDescent="0.25">
      <c r="A3" s="210"/>
      <c r="B3" s="211" t="s">
        <v>155</v>
      </c>
      <c r="C3" s="212">
        <v>123</v>
      </c>
      <c r="D3" s="212">
        <v>5</v>
      </c>
      <c r="E3" s="213">
        <v>0</v>
      </c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</row>
    <row r="4" spans="1:16" ht="20.100000000000001" customHeight="1" x14ac:dyDescent="0.25">
      <c r="A4" s="205"/>
      <c r="B4" s="121" t="s">
        <v>149</v>
      </c>
      <c r="C4" s="151">
        <v>182</v>
      </c>
      <c r="D4" s="151">
        <v>41</v>
      </c>
      <c r="E4" s="142">
        <v>4</v>
      </c>
      <c r="F4" s="205"/>
      <c r="G4" s="205"/>
      <c r="H4" s="205"/>
      <c r="I4" s="205"/>
      <c r="J4" s="205"/>
      <c r="K4" s="205"/>
      <c r="L4" s="205"/>
      <c r="M4" s="205"/>
      <c r="N4" s="205"/>
      <c r="O4" s="205"/>
      <c r="P4" s="205"/>
    </row>
    <row r="5" spans="1:16" ht="20.100000000000001" customHeight="1" x14ac:dyDescent="0.25">
      <c r="A5" s="200"/>
      <c r="B5" s="122" t="s">
        <v>145</v>
      </c>
      <c r="C5" s="152">
        <v>196</v>
      </c>
      <c r="D5" s="152">
        <v>78</v>
      </c>
      <c r="E5" s="143">
        <v>10</v>
      </c>
      <c r="F5" s="200"/>
      <c r="G5" s="200"/>
      <c r="H5" s="200"/>
      <c r="I5" s="200"/>
      <c r="J5" s="200"/>
      <c r="K5" s="200"/>
      <c r="L5" s="200"/>
      <c r="M5" s="200"/>
      <c r="N5" s="200"/>
      <c r="O5" s="200"/>
      <c r="P5" s="200"/>
    </row>
    <row r="6" spans="1:16" ht="20.100000000000001" customHeight="1" x14ac:dyDescent="0.25">
      <c r="A6" s="189"/>
      <c r="B6" s="121" t="s">
        <v>140</v>
      </c>
      <c r="C6" s="151">
        <v>240</v>
      </c>
      <c r="D6" s="151">
        <v>73</v>
      </c>
      <c r="E6" s="142">
        <v>9</v>
      </c>
      <c r="F6" s="189"/>
      <c r="G6" s="189"/>
      <c r="H6" s="189"/>
      <c r="I6" s="189"/>
      <c r="J6" s="189"/>
      <c r="K6" s="189"/>
      <c r="L6" s="189"/>
      <c r="M6" s="189"/>
      <c r="N6" s="189"/>
      <c r="O6" s="189"/>
      <c r="P6" s="189"/>
    </row>
    <row r="7" spans="1:16" ht="20.100000000000001" customHeight="1" x14ac:dyDescent="0.25">
      <c r="A7" s="118"/>
      <c r="B7" s="122" t="s">
        <v>131</v>
      </c>
      <c r="C7" s="152">
        <v>200</v>
      </c>
      <c r="D7" s="152">
        <v>61</v>
      </c>
      <c r="E7" s="143">
        <v>9</v>
      </c>
      <c r="F7" s="118"/>
      <c r="G7" s="118"/>
      <c r="H7" s="118"/>
      <c r="I7" s="118"/>
      <c r="J7" s="118"/>
      <c r="K7" s="118"/>
      <c r="L7" s="118"/>
      <c r="M7" s="118"/>
      <c r="N7" s="118"/>
      <c r="O7" s="118"/>
      <c r="P7" s="118"/>
    </row>
    <row r="8" spans="1:16" ht="20.100000000000001" customHeight="1" x14ac:dyDescent="0.25">
      <c r="A8" s="118"/>
      <c r="B8" s="121" t="s">
        <v>130</v>
      </c>
      <c r="C8" s="151">
        <v>203</v>
      </c>
      <c r="D8" s="151">
        <v>77</v>
      </c>
      <c r="E8" s="142">
        <v>18</v>
      </c>
      <c r="F8" s="118"/>
      <c r="G8" s="118"/>
      <c r="H8" s="118"/>
      <c r="I8" s="118"/>
      <c r="J8" s="118"/>
      <c r="K8" s="118"/>
      <c r="L8" s="118"/>
      <c r="M8" s="118"/>
      <c r="N8" s="118"/>
      <c r="O8" s="118"/>
      <c r="P8" s="118"/>
    </row>
    <row r="9" spans="1:16" ht="20.100000000000001" customHeight="1" x14ac:dyDescent="0.25">
      <c r="A9" s="118"/>
      <c r="B9" s="122" t="s">
        <v>129</v>
      </c>
      <c r="C9" s="152">
        <v>198</v>
      </c>
      <c r="D9" s="152">
        <v>82</v>
      </c>
      <c r="E9" s="143">
        <v>8</v>
      </c>
      <c r="F9" s="118"/>
      <c r="G9" s="118"/>
      <c r="H9" s="118"/>
      <c r="I9" s="118"/>
      <c r="J9" s="118"/>
      <c r="K9" s="118"/>
      <c r="L9" s="118"/>
      <c r="M9" s="118"/>
      <c r="N9" s="118"/>
      <c r="O9" s="118"/>
      <c r="P9" s="118"/>
    </row>
    <row r="10" spans="1:16" ht="20.100000000000001" customHeight="1" x14ac:dyDescent="0.25">
      <c r="A10" s="118"/>
      <c r="B10" s="121" t="s">
        <v>128</v>
      </c>
      <c r="C10" s="151">
        <v>236</v>
      </c>
      <c r="D10" s="151">
        <v>76</v>
      </c>
      <c r="E10" s="142">
        <v>8</v>
      </c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</row>
    <row r="11" spans="1:16" ht="20.100000000000001" customHeight="1" x14ac:dyDescent="0.25">
      <c r="A11" s="118"/>
      <c r="B11" s="122" t="s">
        <v>127</v>
      </c>
      <c r="C11" s="152">
        <v>176</v>
      </c>
      <c r="D11" s="152">
        <v>56</v>
      </c>
      <c r="E11" s="143">
        <v>4</v>
      </c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</row>
    <row r="12" spans="1:16" ht="20.100000000000001" customHeight="1" x14ac:dyDescent="0.25">
      <c r="A12" s="118"/>
      <c r="B12" s="121" t="s">
        <v>126</v>
      </c>
      <c r="C12" s="151">
        <v>192</v>
      </c>
      <c r="D12" s="151">
        <v>66</v>
      </c>
      <c r="E12" s="142">
        <v>4</v>
      </c>
      <c r="F12" s="118"/>
      <c r="G12" s="118"/>
      <c r="H12" s="118"/>
      <c r="I12" s="118"/>
      <c r="J12" s="118"/>
      <c r="K12" s="118"/>
      <c r="L12" s="118"/>
      <c r="M12" s="118"/>
      <c r="N12" s="118"/>
      <c r="O12" s="118"/>
      <c r="P12" s="118"/>
    </row>
    <row r="13" spans="1:16" ht="20.100000000000001" customHeight="1" x14ac:dyDescent="0.25">
      <c r="A13" s="118"/>
      <c r="B13" s="122" t="s">
        <v>115</v>
      </c>
      <c r="C13" s="152">
        <v>135</v>
      </c>
      <c r="D13" s="152">
        <v>27</v>
      </c>
      <c r="E13" s="143">
        <v>1</v>
      </c>
      <c r="F13" s="118"/>
      <c r="G13" s="118"/>
      <c r="H13" s="118"/>
      <c r="I13" s="118"/>
      <c r="J13" s="118"/>
      <c r="K13" s="118"/>
      <c r="L13" s="118"/>
      <c r="M13" s="118"/>
      <c r="N13" s="118"/>
      <c r="O13" s="118"/>
      <c r="P13" s="118"/>
    </row>
    <row r="14" spans="1:16" ht="20.100000000000001" customHeight="1" thickBot="1" x14ac:dyDescent="0.3">
      <c r="A14" s="118"/>
      <c r="B14" s="121" t="s">
        <v>116</v>
      </c>
      <c r="C14" s="151">
        <v>142</v>
      </c>
      <c r="D14" s="151">
        <v>32</v>
      </c>
      <c r="E14" s="142">
        <v>1</v>
      </c>
      <c r="F14" s="118"/>
      <c r="G14" s="118"/>
      <c r="H14" s="118"/>
      <c r="I14" s="118"/>
      <c r="J14" s="118"/>
      <c r="K14" s="118"/>
      <c r="L14" s="118"/>
      <c r="M14" s="118"/>
      <c r="N14" s="118"/>
      <c r="O14" s="118"/>
      <c r="P14" s="118"/>
    </row>
    <row r="15" spans="1:16" ht="20.100000000000001" customHeight="1" thickBot="1" x14ac:dyDescent="0.3">
      <c r="A15" s="118"/>
      <c r="B15" s="123" t="s">
        <v>117</v>
      </c>
      <c r="C15" s="152">
        <v>196</v>
      </c>
      <c r="D15" s="152">
        <v>39</v>
      </c>
      <c r="E15" s="143"/>
      <c r="F15" s="118"/>
      <c r="G15" s="118"/>
      <c r="H15" s="118"/>
      <c r="I15" s="118"/>
      <c r="J15" s="118"/>
      <c r="K15" s="118"/>
      <c r="L15" s="118"/>
      <c r="M15" s="118"/>
      <c r="N15" s="118"/>
      <c r="O15" s="118"/>
      <c r="P15" s="118"/>
    </row>
    <row r="16" spans="1:16" ht="20.100000000000001" customHeight="1" thickBot="1" x14ac:dyDescent="0.3">
      <c r="A16" s="118"/>
      <c r="B16" s="124" t="s">
        <v>118</v>
      </c>
      <c r="C16" s="119">
        <v>210</v>
      </c>
      <c r="D16" s="119">
        <v>44</v>
      </c>
      <c r="E16" s="144" t="s">
        <v>5</v>
      </c>
      <c r="F16" s="118"/>
      <c r="G16" s="118"/>
      <c r="H16" s="118"/>
      <c r="I16" s="118"/>
      <c r="J16" s="118"/>
      <c r="K16" s="118"/>
      <c r="L16" s="118"/>
      <c r="M16" s="118"/>
      <c r="N16" s="118"/>
      <c r="O16" s="118"/>
      <c r="P16" s="118"/>
    </row>
    <row r="17" spans="1:16" ht="20.100000000000001" customHeight="1" thickBot="1" x14ac:dyDescent="0.3">
      <c r="A17" s="118"/>
      <c r="B17" s="123" t="s">
        <v>119</v>
      </c>
      <c r="C17" s="152">
        <v>176</v>
      </c>
      <c r="D17" s="152">
        <v>30</v>
      </c>
      <c r="E17" s="145" t="s">
        <v>5</v>
      </c>
      <c r="F17" s="118"/>
      <c r="G17" s="118"/>
      <c r="H17" s="118"/>
      <c r="I17" s="118"/>
      <c r="J17" s="118"/>
      <c r="K17" s="118"/>
      <c r="L17" s="118"/>
      <c r="M17" s="118"/>
      <c r="N17" s="118"/>
      <c r="O17" s="118"/>
      <c r="P17" s="118"/>
    </row>
    <row r="18" spans="1:16" ht="20.100000000000001" customHeight="1" thickBot="1" x14ac:dyDescent="0.3">
      <c r="A18" s="118"/>
      <c r="B18" s="125" t="s">
        <v>120</v>
      </c>
      <c r="C18" s="120">
        <v>191</v>
      </c>
      <c r="D18" s="120">
        <v>30</v>
      </c>
      <c r="E18" s="146" t="s">
        <v>21</v>
      </c>
      <c r="F18" s="118"/>
      <c r="G18" s="118"/>
      <c r="H18" s="118"/>
      <c r="I18" s="118"/>
      <c r="J18" s="118"/>
      <c r="K18" s="118"/>
      <c r="L18" s="118"/>
      <c r="M18" s="118"/>
      <c r="N18" s="118"/>
      <c r="O18" s="118"/>
      <c r="P18" s="118"/>
    </row>
    <row r="19" spans="1:16" ht="20.100000000000001" customHeight="1" thickBot="1" x14ac:dyDescent="0.3">
      <c r="A19" s="118"/>
      <c r="B19" s="126" t="s">
        <v>121</v>
      </c>
      <c r="C19" s="153">
        <v>180</v>
      </c>
      <c r="D19" s="153">
        <v>21</v>
      </c>
      <c r="E19" s="147" t="s">
        <v>5</v>
      </c>
      <c r="F19" s="118"/>
      <c r="G19" s="118"/>
      <c r="H19" s="118"/>
      <c r="I19" s="118"/>
      <c r="J19" s="118"/>
      <c r="K19" s="118"/>
      <c r="L19" s="118"/>
      <c r="M19" s="118"/>
      <c r="N19" s="118"/>
      <c r="O19" s="118"/>
      <c r="P19" s="118"/>
    </row>
    <row r="20" spans="1:16" ht="20.100000000000001" customHeight="1" thickBot="1" x14ac:dyDescent="0.3">
      <c r="A20" s="118"/>
      <c r="B20" s="127" t="s">
        <v>122</v>
      </c>
      <c r="C20" s="154">
        <v>189</v>
      </c>
      <c r="D20" s="154">
        <v>23</v>
      </c>
      <c r="E20" s="144" t="s">
        <v>5</v>
      </c>
      <c r="F20" s="118"/>
      <c r="G20" s="118"/>
      <c r="H20" s="118"/>
      <c r="I20" s="118"/>
      <c r="J20" s="118"/>
      <c r="K20" s="118"/>
      <c r="L20" s="118"/>
      <c r="M20" s="118"/>
      <c r="N20" s="118"/>
      <c r="O20" s="118"/>
      <c r="P20" s="118"/>
    </row>
    <row r="21" spans="1:16" s="41" customFormat="1" ht="20.100000000000001" customHeight="1" thickBot="1" x14ac:dyDescent="0.3">
      <c r="A21" s="62"/>
      <c r="B21" s="126" t="s">
        <v>123</v>
      </c>
      <c r="C21" s="155">
        <v>181</v>
      </c>
      <c r="D21" s="155">
        <v>16</v>
      </c>
      <c r="E21" s="147" t="s">
        <v>5</v>
      </c>
      <c r="F21" s="62"/>
      <c r="G21" s="62"/>
      <c r="H21" s="62"/>
      <c r="I21" s="62"/>
      <c r="J21" s="62"/>
      <c r="K21" s="62"/>
      <c r="L21" s="62"/>
      <c r="M21" s="62"/>
      <c r="N21" s="62"/>
      <c r="O21" s="62"/>
      <c r="P21" s="62"/>
    </row>
    <row r="22" spans="1:16" ht="20.100000000000001" customHeight="1" thickBot="1" x14ac:dyDescent="0.3">
      <c r="A22" s="118"/>
      <c r="B22" s="127" t="s">
        <v>124</v>
      </c>
      <c r="C22" s="156">
        <v>185</v>
      </c>
      <c r="D22" s="156">
        <v>17</v>
      </c>
      <c r="E22" s="144" t="s">
        <v>5</v>
      </c>
      <c r="F22" s="118"/>
      <c r="G22" s="118"/>
      <c r="H22" s="118"/>
      <c r="I22" s="118"/>
      <c r="J22" s="118"/>
      <c r="K22" s="118"/>
      <c r="L22" s="118"/>
      <c r="M22" s="118"/>
      <c r="N22" s="118"/>
      <c r="O22" s="118"/>
      <c r="P22" s="118"/>
    </row>
    <row r="23" spans="1:16" ht="20.100000000000001" customHeight="1" thickBot="1" x14ac:dyDescent="0.3">
      <c r="A23" s="118"/>
      <c r="B23" s="126" t="s">
        <v>125</v>
      </c>
      <c r="C23" s="153">
        <v>60</v>
      </c>
      <c r="D23" s="153">
        <v>2</v>
      </c>
      <c r="E23" s="147" t="s">
        <v>5</v>
      </c>
      <c r="F23" s="118"/>
      <c r="G23" s="118"/>
      <c r="H23" s="118"/>
      <c r="I23" s="118"/>
      <c r="J23" s="118"/>
      <c r="K23" s="118"/>
      <c r="L23" s="118"/>
      <c r="M23" s="118"/>
      <c r="N23" s="118"/>
      <c r="O23" s="118"/>
      <c r="P23" s="118"/>
    </row>
    <row r="24" spans="1:16" ht="20.100000000000001" customHeight="1" thickBot="1" x14ac:dyDescent="0.3">
      <c r="A24" s="118"/>
      <c r="B24" s="128" t="s">
        <v>4</v>
      </c>
      <c r="C24" s="157">
        <v>97</v>
      </c>
      <c r="D24" s="157">
        <v>6</v>
      </c>
      <c r="E24" s="148" t="s">
        <v>5</v>
      </c>
      <c r="F24" s="118"/>
      <c r="G24" s="118"/>
      <c r="H24" s="118"/>
      <c r="I24" s="118"/>
      <c r="J24" s="118"/>
      <c r="K24" s="118"/>
      <c r="L24" s="118"/>
      <c r="M24" s="118"/>
      <c r="N24" s="118"/>
      <c r="O24" s="118"/>
      <c r="P24" s="118"/>
    </row>
    <row r="25" spans="1:16" ht="20.100000000000001" customHeight="1" thickBot="1" x14ac:dyDescent="0.3">
      <c r="A25" s="118"/>
      <c r="B25" s="129" t="s">
        <v>6</v>
      </c>
      <c r="C25" s="158">
        <v>74</v>
      </c>
      <c r="D25" s="158">
        <v>5</v>
      </c>
      <c r="E25" s="149" t="s">
        <v>5</v>
      </c>
      <c r="F25" s="118"/>
      <c r="G25" s="118"/>
      <c r="H25" s="118"/>
      <c r="I25" s="118"/>
      <c r="J25" s="118"/>
      <c r="K25" s="118"/>
      <c r="L25" s="118"/>
      <c r="M25" s="118"/>
      <c r="N25" s="118"/>
      <c r="O25" s="118"/>
      <c r="P25" s="118"/>
    </row>
    <row r="26" spans="1:16" ht="20.100000000000001" customHeight="1" thickBot="1" x14ac:dyDescent="0.3">
      <c r="B26" s="128" t="s">
        <v>7</v>
      </c>
      <c r="C26" s="157">
        <v>15</v>
      </c>
      <c r="D26" s="157">
        <v>0</v>
      </c>
      <c r="E26" s="148" t="s">
        <v>5</v>
      </c>
      <c r="F26" s="118"/>
      <c r="G26" s="118"/>
      <c r="H26" s="118"/>
      <c r="I26" s="118"/>
      <c r="J26" s="118"/>
      <c r="K26" s="118"/>
      <c r="L26" s="118"/>
      <c r="M26" s="118"/>
      <c r="N26" s="118"/>
      <c r="O26" s="118"/>
      <c r="P26" s="118"/>
    </row>
    <row r="27" spans="1:16" ht="20.100000000000001" customHeight="1" thickBot="1" x14ac:dyDescent="0.3">
      <c r="B27" s="129" t="s">
        <v>8</v>
      </c>
      <c r="C27" s="158">
        <v>31</v>
      </c>
      <c r="D27" s="158">
        <v>2</v>
      </c>
      <c r="E27" s="149" t="s">
        <v>5</v>
      </c>
    </row>
    <row r="28" spans="1:16" ht="20.100000000000001" customHeight="1" thickBot="1" x14ac:dyDescent="0.3">
      <c r="B28" s="128" t="s">
        <v>9</v>
      </c>
      <c r="C28" s="157">
        <v>5</v>
      </c>
      <c r="D28" s="157">
        <v>2</v>
      </c>
      <c r="E28" s="148" t="s">
        <v>5</v>
      </c>
    </row>
    <row r="29" spans="1:16" ht="20.100000000000001" customHeight="1" thickBot="1" x14ac:dyDescent="0.3">
      <c r="B29" s="129" t="s">
        <v>10</v>
      </c>
      <c r="C29" s="158">
        <v>2</v>
      </c>
      <c r="D29" s="158" t="s">
        <v>5</v>
      </c>
      <c r="E29" s="149" t="s">
        <v>5</v>
      </c>
    </row>
    <row r="30" spans="1:16" ht="20.100000000000001" customHeight="1" thickBot="1" x14ac:dyDescent="0.3">
      <c r="B30" s="128" t="s">
        <v>11</v>
      </c>
      <c r="C30" s="157">
        <v>1</v>
      </c>
      <c r="D30" s="157" t="s">
        <v>5</v>
      </c>
      <c r="E30" s="148" t="s">
        <v>5</v>
      </c>
    </row>
    <row r="31" spans="1:16" ht="20.100000000000001" customHeight="1" thickBot="1" x14ac:dyDescent="0.3">
      <c r="B31" s="129" t="s">
        <v>12</v>
      </c>
      <c r="C31" s="158">
        <v>0</v>
      </c>
      <c r="D31" s="158" t="s">
        <v>5</v>
      </c>
      <c r="E31" s="149" t="s">
        <v>5</v>
      </c>
    </row>
    <row r="32" spans="1:16" ht="20.100000000000001" customHeight="1" thickBot="1" x14ac:dyDescent="0.3">
      <c r="B32" s="128" t="s">
        <v>13</v>
      </c>
      <c r="C32" s="157">
        <v>1</v>
      </c>
      <c r="D32" s="157" t="s">
        <v>5</v>
      </c>
      <c r="E32" s="148" t="s">
        <v>5</v>
      </c>
    </row>
    <row r="33" spans="2:5" ht="20.100000000000001" customHeight="1" thickBot="1" x14ac:dyDescent="0.3">
      <c r="B33" s="129" t="s">
        <v>14</v>
      </c>
      <c r="C33" s="158">
        <v>0</v>
      </c>
      <c r="D33" s="158" t="s">
        <v>5</v>
      </c>
      <c r="E33" s="149" t="s">
        <v>5</v>
      </c>
    </row>
    <row r="34" spans="2:5" ht="20.100000000000001" customHeight="1" thickBot="1" x14ac:dyDescent="0.3">
      <c r="B34" s="128" t="s">
        <v>15</v>
      </c>
      <c r="C34" s="157">
        <v>0</v>
      </c>
      <c r="D34" s="157" t="s">
        <v>5</v>
      </c>
      <c r="E34" s="148" t="s">
        <v>5</v>
      </c>
    </row>
  </sheetData>
  <mergeCells count="1">
    <mergeCell ref="B1:E1"/>
  </mergeCells>
  <phoneticPr fontId="2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F67"/>
  <sheetViews>
    <sheetView tabSelected="1" zoomScaleNormal="100" workbookViewId="0">
      <selection activeCell="C49" sqref="C49"/>
    </sheetView>
  </sheetViews>
  <sheetFormatPr defaultColWidth="9" defaultRowHeight="16.5" x14ac:dyDescent="0.25"/>
  <cols>
    <col min="1" max="1" width="2.125" style="115" customWidth="1"/>
    <col min="2" max="2" width="17.625" style="115" customWidth="1"/>
    <col min="3" max="23" width="9.125" style="115" customWidth="1"/>
    <col min="24" max="16384" width="9" style="115"/>
  </cols>
  <sheetData>
    <row r="1" spans="1:29" ht="17.100000000000001" customHeight="1" x14ac:dyDescent="0.25">
      <c r="B1" s="226" t="s">
        <v>47</v>
      </c>
      <c r="C1" s="226"/>
      <c r="D1" s="226"/>
      <c r="E1" s="226"/>
      <c r="F1" s="226"/>
      <c r="G1" s="226"/>
      <c r="H1" s="226"/>
      <c r="I1" s="226"/>
      <c r="J1" s="226"/>
      <c r="K1" s="226"/>
      <c r="L1" s="226"/>
      <c r="M1" s="226"/>
      <c r="N1" s="226"/>
      <c r="O1" s="226"/>
      <c r="P1" s="226"/>
      <c r="Q1" s="226"/>
      <c r="R1" s="226"/>
      <c r="S1" s="226"/>
      <c r="T1" s="226"/>
      <c r="U1" s="226"/>
      <c r="V1" s="226"/>
      <c r="W1" s="226"/>
    </row>
    <row r="2" spans="1:29" ht="17.100000000000001" customHeight="1" thickBot="1" x14ac:dyDescent="0.3">
      <c r="B2" s="227" t="s">
        <v>153</v>
      </c>
      <c r="C2" s="227"/>
      <c r="D2" s="227"/>
      <c r="E2" s="227"/>
      <c r="F2" s="227"/>
      <c r="G2" s="227"/>
      <c r="H2" s="227"/>
      <c r="I2" s="227"/>
      <c r="J2" s="227"/>
      <c r="K2" s="227"/>
      <c r="L2" s="227"/>
      <c r="M2" s="227"/>
      <c r="N2" s="227"/>
      <c r="O2" s="227"/>
      <c r="P2" s="227"/>
      <c r="Q2" s="227"/>
      <c r="R2" s="227"/>
      <c r="S2" s="227"/>
      <c r="T2" s="227"/>
      <c r="U2" s="227"/>
      <c r="V2" s="227"/>
      <c r="W2" s="227"/>
    </row>
    <row r="3" spans="1:29" x14ac:dyDescent="0.25">
      <c r="A3" s="116"/>
      <c r="B3" s="228" t="s">
        <v>97</v>
      </c>
      <c r="C3" s="230" t="s">
        <v>28</v>
      </c>
      <c r="D3" s="231"/>
      <c r="E3" s="231"/>
      <c r="F3" s="232" t="s">
        <v>48</v>
      </c>
      <c r="G3" s="232"/>
      <c r="H3" s="232" t="s">
        <v>49</v>
      </c>
      <c r="I3" s="232"/>
      <c r="J3" s="232" t="s">
        <v>50</v>
      </c>
      <c r="K3" s="232"/>
      <c r="L3" s="232" t="s">
        <v>51</v>
      </c>
      <c r="M3" s="232"/>
      <c r="N3" s="232" t="s">
        <v>52</v>
      </c>
      <c r="O3" s="232"/>
      <c r="P3" s="232" t="s">
        <v>53</v>
      </c>
      <c r="Q3" s="232"/>
      <c r="R3" s="232" t="s">
        <v>54</v>
      </c>
      <c r="S3" s="232"/>
      <c r="T3" s="232" t="s">
        <v>78</v>
      </c>
      <c r="U3" s="232"/>
      <c r="V3" s="232"/>
      <c r="W3" s="233"/>
    </row>
    <row r="4" spans="1:29" ht="15" customHeight="1" thickBot="1" x14ac:dyDescent="0.3">
      <c r="A4" s="116"/>
      <c r="B4" s="229"/>
      <c r="C4" s="106" t="s">
        <v>28</v>
      </c>
      <c r="D4" s="74" t="s">
        <v>29</v>
      </c>
      <c r="E4" s="74" t="s">
        <v>30</v>
      </c>
      <c r="F4" s="5" t="s">
        <v>29</v>
      </c>
      <c r="G4" s="5" t="s">
        <v>30</v>
      </c>
      <c r="H4" s="5" t="s">
        <v>29</v>
      </c>
      <c r="I4" s="5" t="s">
        <v>30</v>
      </c>
      <c r="J4" s="5" t="s">
        <v>29</v>
      </c>
      <c r="K4" s="5" t="s">
        <v>30</v>
      </c>
      <c r="L4" s="5" t="s">
        <v>29</v>
      </c>
      <c r="M4" s="5" t="s">
        <v>30</v>
      </c>
      <c r="N4" s="5" t="s">
        <v>29</v>
      </c>
      <c r="O4" s="5" t="s">
        <v>30</v>
      </c>
      <c r="P4" s="5" t="s">
        <v>29</v>
      </c>
      <c r="Q4" s="5" t="s">
        <v>30</v>
      </c>
      <c r="R4" s="5" t="s">
        <v>29</v>
      </c>
      <c r="S4" s="5" t="s">
        <v>30</v>
      </c>
      <c r="T4" s="5" t="s">
        <v>29</v>
      </c>
      <c r="U4" s="5" t="s">
        <v>30</v>
      </c>
      <c r="V4" s="5"/>
      <c r="W4" s="7"/>
    </row>
    <row r="5" spans="1:29" x14ac:dyDescent="0.25">
      <c r="A5" s="116"/>
      <c r="B5" s="59" t="s">
        <v>55</v>
      </c>
      <c r="C5" s="55">
        <f>D5+E5</f>
        <v>278</v>
      </c>
      <c r="D5" s="55">
        <f>F5+H5+J5+L5+N5+P5+R5+T5+V5</f>
        <v>185</v>
      </c>
      <c r="E5" s="74">
        <f>G5+I5+K5+M5+O5+Q5+S5+U5+W5</f>
        <v>93</v>
      </c>
      <c r="F5" s="5">
        <v>29</v>
      </c>
      <c r="G5" s="5">
        <v>19</v>
      </c>
      <c r="H5" s="5">
        <v>32</v>
      </c>
      <c r="I5" s="5">
        <v>17</v>
      </c>
      <c r="J5" s="5">
        <v>29</v>
      </c>
      <c r="K5" s="5">
        <v>12</v>
      </c>
      <c r="L5" s="73">
        <v>34</v>
      </c>
      <c r="M5" s="11">
        <v>11</v>
      </c>
      <c r="N5" s="5">
        <v>31</v>
      </c>
      <c r="O5" s="5">
        <v>15</v>
      </c>
      <c r="P5" s="5">
        <v>28</v>
      </c>
      <c r="Q5" s="5">
        <v>19</v>
      </c>
      <c r="R5" s="5">
        <v>1</v>
      </c>
      <c r="S5" s="5">
        <v>0</v>
      </c>
      <c r="T5" s="5">
        <v>1</v>
      </c>
      <c r="U5" s="5">
        <v>0</v>
      </c>
      <c r="V5" s="5"/>
      <c r="W5" s="7"/>
    </row>
    <row r="6" spans="1:29" x14ac:dyDescent="0.25">
      <c r="A6" s="116"/>
      <c r="B6" s="78" t="s">
        <v>56</v>
      </c>
      <c r="C6" s="27">
        <f>D6+E6</f>
        <v>164</v>
      </c>
      <c r="D6" s="103">
        <f>F6+H6+J6+L6+N6+P6+R6+T6+V6</f>
        <v>112</v>
      </c>
      <c r="E6" s="27">
        <f>G6+I6+K6+M6+O6+Q6+S6+U6+W6</f>
        <v>52</v>
      </c>
      <c r="F6" s="28">
        <v>29</v>
      </c>
      <c r="G6" s="28">
        <v>19</v>
      </c>
      <c r="H6" s="28">
        <v>29</v>
      </c>
      <c r="I6" s="28">
        <v>13</v>
      </c>
      <c r="J6" s="28">
        <v>27</v>
      </c>
      <c r="K6" s="28">
        <v>9</v>
      </c>
      <c r="L6" s="28">
        <v>27</v>
      </c>
      <c r="M6" s="28">
        <v>11</v>
      </c>
      <c r="N6" s="28">
        <v>0</v>
      </c>
      <c r="O6" s="28">
        <v>0</v>
      </c>
      <c r="P6" s="28">
        <v>0</v>
      </c>
      <c r="Q6" s="28">
        <v>0</v>
      </c>
      <c r="R6" s="28">
        <v>0</v>
      </c>
      <c r="S6" s="28">
        <v>0</v>
      </c>
      <c r="T6" s="28">
        <v>0</v>
      </c>
      <c r="U6" s="28">
        <v>0</v>
      </c>
      <c r="V6" s="28"/>
      <c r="W6" s="79"/>
    </row>
    <row r="7" spans="1:29" x14ac:dyDescent="0.25">
      <c r="A7" s="116"/>
      <c r="B7" s="198" t="s">
        <v>57</v>
      </c>
      <c r="C7" s="29">
        <f>(C6/C5)</f>
        <v>0.58992805755395683</v>
      </c>
      <c r="D7" s="29">
        <f t="shared" ref="D7:F7" si="0">(D6/D5)</f>
        <v>0.60540540540540544</v>
      </c>
      <c r="E7" s="29">
        <f t="shared" si="0"/>
        <v>0.55913978494623651</v>
      </c>
      <c r="F7" s="30">
        <f t="shared" si="0"/>
        <v>1</v>
      </c>
      <c r="G7" s="30">
        <f>(G6/G5)</f>
        <v>1</v>
      </c>
      <c r="H7" s="30">
        <f t="shared" ref="H7:J7" si="1">(H6/H5)</f>
        <v>0.90625</v>
      </c>
      <c r="I7" s="30">
        <f t="shared" si="1"/>
        <v>0.76470588235294112</v>
      </c>
      <c r="J7" s="30">
        <f t="shared" si="1"/>
        <v>0.93103448275862066</v>
      </c>
      <c r="K7" s="30">
        <f>(K6/K5)</f>
        <v>0.75</v>
      </c>
      <c r="L7" s="30">
        <f t="shared" ref="L7:T7" si="2">(L6/L5)</f>
        <v>0.79411764705882348</v>
      </c>
      <c r="M7" s="30">
        <f t="shared" si="2"/>
        <v>1</v>
      </c>
      <c r="N7" s="30">
        <f t="shared" si="2"/>
        <v>0</v>
      </c>
      <c r="O7" s="30">
        <f t="shared" si="2"/>
        <v>0</v>
      </c>
      <c r="P7" s="30">
        <f t="shared" si="2"/>
        <v>0</v>
      </c>
      <c r="Q7" s="30">
        <f t="shared" si="2"/>
        <v>0</v>
      </c>
      <c r="R7" s="30">
        <f t="shared" si="2"/>
        <v>0</v>
      </c>
      <c r="S7" s="30">
        <v>0</v>
      </c>
      <c r="T7" s="30">
        <f t="shared" si="2"/>
        <v>0</v>
      </c>
      <c r="U7" s="30">
        <v>0</v>
      </c>
      <c r="V7" s="30"/>
      <c r="W7" s="81"/>
    </row>
    <row r="8" spans="1:29" x14ac:dyDescent="0.25">
      <c r="A8" s="116"/>
      <c r="B8" s="198" t="s">
        <v>58</v>
      </c>
      <c r="C8" s="74">
        <f>D8+E8</f>
        <v>260</v>
      </c>
      <c r="D8" s="55">
        <f>F8+H8+J8+L8+N8+P8+R8+T8+V8</f>
        <v>46</v>
      </c>
      <c r="E8" s="74">
        <f>G8+I8+K8+M8+O8+Q8+S8+U8+W8</f>
        <v>214</v>
      </c>
      <c r="F8" s="26">
        <v>14</v>
      </c>
      <c r="G8" s="26">
        <v>55</v>
      </c>
      <c r="H8" s="26">
        <v>14</v>
      </c>
      <c r="I8" s="26">
        <v>50</v>
      </c>
      <c r="J8" s="26">
        <v>8</v>
      </c>
      <c r="K8" s="26">
        <v>42</v>
      </c>
      <c r="L8" s="26">
        <v>9</v>
      </c>
      <c r="M8" s="26">
        <v>65</v>
      </c>
      <c r="N8" s="26">
        <v>1</v>
      </c>
      <c r="O8" s="26">
        <v>2</v>
      </c>
      <c r="P8" s="26"/>
      <c r="Q8" s="26"/>
      <c r="R8" s="26"/>
      <c r="S8" s="26"/>
      <c r="T8" s="26"/>
      <c r="U8" s="26"/>
      <c r="V8" s="26"/>
      <c r="W8" s="80"/>
    </row>
    <row r="9" spans="1:29" x14ac:dyDescent="0.25">
      <c r="A9" s="116"/>
      <c r="B9" s="78" t="s">
        <v>59</v>
      </c>
      <c r="C9" s="27">
        <f>D9+E9</f>
        <v>225</v>
      </c>
      <c r="D9" s="103">
        <f>F9+H9+J9+L9+N9+P9+R9+T9+V9</f>
        <v>34</v>
      </c>
      <c r="E9" s="27">
        <f>G9+I9+K9+M9+O9+Q9+S9+U9+W9</f>
        <v>191</v>
      </c>
      <c r="F9" s="28">
        <v>13</v>
      </c>
      <c r="G9" s="28">
        <v>52</v>
      </c>
      <c r="H9" s="28">
        <v>6</v>
      </c>
      <c r="I9" s="28">
        <v>37</v>
      </c>
      <c r="J9" s="28">
        <v>5</v>
      </c>
      <c r="K9" s="28">
        <v>39</v>
      </c>
      <c r="L9" s="28">
        <v>9</v>
      </c>
      <c r="M9" s="28">
        <v>61</v>
      </c>
      <c r="N9" s="28">
        <v>1</v>
      </c>
      <c r="O9" s="28">
        <v>2</v>
      </c>
      <c r="P9" s="28"/>
      <c r="Q9" s="28"/>
      <c r="R9" s="28"/>
      <c r="S9" s="28"/>
      <c r="T9" s="28"/>
      <c r="U9" s="28"/>
      <c r="V9" s="28"/>
      <c r="W9" s="79"/>
    </row>
    <row r="10" spans="1:29" x14ac:dyDescent="0.25">
      <c r="A10" s="116"/>
      <c r="B10" s="198" t="s">
        <v>60</v>
      </c>
      <c r="C10" s="29">
        <f>C9/C8</f>
        <v>0.86538461538461542</v>
      </c>
      <c r="D10" s="29">
        <f t="shared" ref="D10:O10" si="3">D9/D8</f>
        <v>0.73913043478260865</v>
      </c>
      <c r="E10" s="29">
        <f t="shared" si="3"/>
        <v>0.89252336448598135</v>
      </c>
      <c r="F10" s="30">
        <f t="shared" si="3"/>
        <v>0.9285714285714286</v>
      </c>
      <c r="G10" s="30">
        <f t="shared" si="3"/>
        <v>0.94545454545454544</v>
      </c>
      <c r="H10" s="30">
        <f t="shared" si="3"/>
        <v>0.42857142857142855</v>
      </c>
      <c r="I10" s="30">
        <f t="shared" si="3"/>
        <v>0.74</v>
      </c>
      <c r="J10" s="30">
        <f t="shared" si="3"/>
        <v>0.625</v>
      </c>
      <c r="K10" s="30">
        <f t="shared" si="3"/>
        <v>0.9285714285714286</v>
      </c>
      <c r="L10" s="30">
        <f t="shared" si="3"/>
        <v>1</v>
      </c>
      <c r="M10" s="30">
        <f t="shared" si="3"/>
        <v>0.93846153846153846</v>
      </c>
      <c r="N10" s="30">
        <f t="shared" si="3"/>
        <v>1</v>
      </c>
      <c r="O10" s="30">
        <f t="shared" si="3"/>
        <v>1</v>
      </c>
      <c r="P10" s="5"/>
      <c r="Q10" s="5"/>
      <c r="R10" s="5"/>
      <c r="S10" s="5"/>
      <c r="T10" s="5"/>
      <c r="U10" s="5"/>
      <c r="V10" s="30"/>
      <c r="W10" s="81"/>
    </row>
    <row r="11" spans="1:29" x14ac:dyDescent="0.25">
      <c r="A11" s="116"/>
      <c r="B11" s="198" t="s">
        <v>61</v>
      </c>
      <c r="C11" s="55">
        <f>D11+E11</f>
        <v>159</v>
      </c>
      <c r="D11" s="55">
        <f>F11+H11+J11+L11+N11+P11+R11+T11+V11</f>
        <v>26</v>
      </c>
      <c r="E11" s="74">
        <f>G11+I11+K11+M11+O11+Q11+S11+U11+W11</f>
        <v>133</v>
      </c>
      <c r="F11" s="54">
        <v>4</v>
      </c>
      <c r="G11" s="54">
        <v>37</v>
      </c>
      <c r="H11" s="54">
        <v>8</v>
      </c>
      <c r="I11" s="54">
        <v>24</v>
      </c>
      <c r="J11" s="54">
        <v>3</v>
      </c>
      <c r="K11" s="54">
        <v>37</v>
      </c>
      <c r="L11" s="54">
        <v>10</v>
      </c>
      <c r="M11" s="54">
        <v>31</v>
      </c>
      <c r="N11" s="54">
        <v>0</v>
      </c>
      <c r="O11" s="54">
        <v>4</v>
      </c>
      <c r="P11" s="54">
        <v>1</v>
      </c>
      <c r="Q11" s="54">
        <v>0</v>
      </c>
      <c r="R11" s="54"/>
      <c r="S11" s="54"/>
      <c r="T11" s="54"/>
      <c r="U11" s="54"/>
      <c r="V11" s="54"/>
      <c r="W11" s="82"/>
    </row>
    <row r="12" spans="1:29" x14ac:dyDescent="0.25">
      <c r="A12" s="116"/>
      <c r="B12" s="78" t="s">
        <v>62</v>
      </c>
      <c r="C12" s="27">
        <f>D12+E12</f>
        <v>128</v>
      </c>
      <c r="D12" s="103">
        <f>F12+H12+J12+L12+N12+P12+R12+T12+V12</f>
        <v>22</v>
      </c>
      <c r="E12" s="27">
        <f>G12+I12+K12+M12+O12+Q12+S12+U12+W12</f>
        <v>106</v>
      </c>
      <c r="F12" s="28">
        <v>4</v>
      </c>
      <c r="G12" s="28">
        <v>37</v>
      </c>
      <c r="H12" s="28">
        <v>7</v>
      </c>
      <c r="I12" s="28">
        <v>20</v>
      </c>
      <c r="J12" s="28">
        <v>3</v>
      </c>
      <c r="K12" s="28">
        <v>35</v>
      </c>
      <c r="L12" s="28">
        <v>8</v>
      </c>
      <c r="M12" s="28">
        <v>14</v>
      </c>
      <c r="N12" s="28">
        <v>0</v>
      </c>
      <c r="O12" s="28">
        <v>0</v>
      </c>
      <c r="P12" s="28">
        <v>0</v>
      </c>
      <c r="Q12" s="28">
        <v>0</v>
      </c>
      <c r="R12" s="28"/>
      <c r="S12" s="28"/>
      <c r="T12" s="28"/>
      <c r="U12" s="28"/>
      <c r="V12" s="28"/>
      <c r="W12" s="79"/>
    </row>
    <row r="13" spans="1:29" x14ac:dyDescent="0.25">
      <c r="A13" s="116"/>
      <c r="B13" s="198" t="s">
        <v>63</v>
      </c>
      <c r="C13" s="29">
        <f>C12/C11</f>
        <v>0.80503144654088055</v>
      </c>
      <c r="D13" s="29">
        <f t="shared" ref="D13:K13" si="4">D12/D11</f>
        <v>0.84615384615384615</v>
      </c>
      <c r="E13" s="29">
        <f t="shared" si="4"/>
        <v>0.79699248120300747</v>
      </c>
      <c r="F13" s="30">
        <f t="shared" si="4"/>
        <v>1</v>
      </c>
      <c r="G13" s="30">
        <f t="shared" si="4"/>
        <v>1</v>
      </c>
      <c r="H13" s="30">
        <f t="shared" si="4"/>
        <v>0.875</v>
      </c>
      <c r="I13" s="30">
        <f t="shared" si="4"/>
        <v>0.83333333333333337</v>
      </c>
      <c r="J13" s="30">
        <f t="shared" si="4"/>
        <v>1</v>
      </c>
      <c r="K13" s="30">
        <f t="shared" si="4"/>
        <v>0.94594594594594594</v>
      </c>
      <c r="L13" s="30">
        <f>L12/L11</f>
        <v>0.8</v>
      </c>
      <c r="M13" s="30">
        <f>M12/M11</f>
        <v>0.45161290322580644</v>
      </c>
      <c r="N13" s="30">
        <v>0</v>
      </c>
      <c r="O13" s="30">
        <f t="shared" ref="O13:P13" si="5">O12/O11</f>
        <v>0</v>
      </c>
      <c r="P13" s="30">
        <f t="shared" si="5"/>
        <v>0</v>
      </c>
      <c r="Q13" s="30">
        <v>0</v>
      </c>
      <c r="R13" s="30"/>
      <c r="S13" s="30"/>
      <c r="T13" s="30"/>
      <c r="U13" s="30"/>
      <c r="V13" s="30"/>
      <c r="W13" s="81"/>
    </row>
    <row r="14" spans="1:29" s="117" customFormat="1" x14ac:dyDescent="0.25">
      <c r="A14" s="188"/>
      <c r="B14" s="59" t="s">
        <v>135</v>
      </c>
      <c r="C14" s="55">
        <f>D14+E14</f>
        <v>58</v>
      </c>
      <c r="D14" s="55">
        <f>F14+H14+J14+L14+N14+P14+R14+T14+V14</f>
        <v>20</v>
      </c>
      <c r="E14" s="74">
        <f>G14+I14+K14+M14+O14+Q14+S14+U14+W14</f>
        <v>38</v>
      </c>
      <c r="F14" s="5">
        <v>11</v>
      </c>
      <c r="G14" s="5">
        <v>21</v>
      </c>
      <c r="H14" s="5">
        <v>9</v>
      </c>
      <c r="I14" s="5">
        <v>17</v>
      </c>
      <c r="J14" s="5"/>
      <c r="K14" s="5"/>
      <c r="L14" s="73"/>
      <c r="M14" s="11"/>
      <c r="N14" s="5"/>
      <c r="O14" s="5"/>
      <c r="P14" s="5"/>
      <c r="Q14" s="5"/>
      <c r="R14" s="5"/>
      <c r="S14" s="5"/>
      <c r="T14" s="5"/>
      <c r="U14" s="5"/>
      <c r="V14" s="5"/>
      <c r="W14" s="7"/>
    </row>
    <row r="15" spans="1:29" s="117" customFormat="1" x14ac:dyDescent="0.25">
      <c r="A15" s="188"/>
      <c r="B15" s="78" t="s">
        <v>136</v>
      </c>
      <c r="C15" s="27">
        <f>D15+E15</f>
        <v>48</v>
      </c>
      <c r="D15" s="103">
        <f>F15+H15+J15+L15+N15+P15+R15+T15+V15</f>
        <v>17</v>
      </c>
      <c r="E15" s="27">
        <f>G15+I15+K15+M15+O15+Q15+S15+U15+W15</f>
        <v>31</v>
      </c>
      <c r="F15" s="28">
        <v>10</v>
      </c>
      <c r="G15" s="28">
        <v>20</v>
      </c>
      <c r="H15" s="28">
        <v>7</v>
      </c>
      <c r="I15" s="28">
        <v>11</v>
      </c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79"/>
    </row>
    <row r="16" spans="1:29" s="117" customFormat="1" x14ac:dyDescent="0.25">
      <c r="A16" s="188"/>
      <c r="B16" s="198" t="s">
        <v>137</v>
      </c>
      <c r="C16" s="29">
        <f>(C15/C14)</f>
        <v>0.82758620689655171</v>
      </c>
      <c r="D16" s="29">
        <f t="shared" ref="D16:F16" si="6">(D15/D14)</f>
        <v>0.85</v>
      </c>
      <c r="E16" s="29">
        <f t="shared" si="6"/>
        <v>0.81578947368421051</v>
      </c>
      <c r="F16" s="30">
        <f t="shared" si="6"/>
        <v>0.90909090909090906</v>
      </c>
      <c r="G16" s="30">
        <f>(G15/G14)</f>
        <v>0.95238095238095233</v>
      </c>
      <c r="H16" s="30">
        <f t="shared" ref="H16:I16" si="7">(H15/H14)</f>
        <v>0.77777777777777779</v>
      </c>
      <c r="I16" s="30">
        <f t="shared" si="7"/>
        <v>0.6470588235294118</v>
      </c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81"/>
      <c r="AB16" s="194"/>
      <c r="AC16" s="194"/>
    </row>
    <row r="17" spans="1:32" s="117" customFormat="1" x14ac:dyDescent="0.25">
      <c r="A17" s="202"/>
      <c r="B17" s="59" t="s">
        <v>150</v>
      </c>
      <c r="C17" s="55">
        <f>D17+E17</f>
        <v>36</v>
      </c>
      <c r="D17" s="55">
        <f>F17+H17+J17+L17+N17+P17+R17+T17+V17</f>
        <v>16</v>
      </c>
      <c r="E17" s="74">
        <f>G17+I17+K17+M17+O17+Q17+S17+U17+W17</f>
        <v>20</v>
      </c>
      <c r="F17" s="5">
        <v>16</v>
      </c>
      <c r="G17" s="5">
        <v>20</v>
      </c>
      <c r="H17" s="5"/>
      <c r="I17" s="5"/>
      <c r="J17" s="5"/>
      <c r="K17" s="5"/>
      <c r="L17" s="73"/>
      <c r="M17" s="11"/>
      <c r="N17" s="5"/>
      <c r="O17" s="5"/>
      <c r="P17" s="5"/>
      <c r="Q17" s="5"/>
      <c r="R17" s="5"/>
      <c r="S17" s="5"/>
      <c r="T17" s="5"/>
      <c r="U17" s="5"/>
      <c r="V17" s="5"/>
      <c r="W17" s="7"/>
    </row>
    <row r="18" spans="1:32" s="117" customFormat="1" x14ac:dyDescent="0.25">
      <c r="A18" s="202"/>
      <c r="B18" s="78" t="s">
        <v>151</v>
      </c>
      <c r="C18" s="27">
        <f>D18+E18</f>
        <v>36</v>
      </c>
      <c r="D18" s="103">
        <f>F18+H18+J18+L18+N18+P18+R18+T18+V18</f>
        <v>16</v>
      </c>
      <c r="E18" s="27">
        <f>G18+I18+K18+M18+O18+Q18+S18+U18+W18</f>
        <v>20</v>
      </c>
      <c r="F18" s="28">
        <v>16</v>
      </c>
      <c r="G18" s="28">
        <v>20</v>
      </c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79"/>
    </row>
    <row r="19" spans="1:32" s="117" customFormat="1" x14ac:dyDescent="0.25">
      <c r="A19" s="202"/>
      <c r="B19" s="203" t="s">
        <v>152</v>
      </c>
      <c r="C19" s="29">
        <f>(C18/C17)</f>
        <v>1</v>
      </c>
      <c r="D19" s="29">
        <f t="shared" ref="D19:F19" si="8">(D18/D17)</f>
        <v>1</v>
      </c>
      <c r="E19" s="29">
        <f t="shared" si="8"/>
        <v>1</v>
      </c>
      <c r="F19" s="30">
        <f t="shared" si="8"/>
        <v>1</v>
      </c>
      <c r="G19" s="30">
        <f>(G18/G17)</f>
        <v>1</v>
      </c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81"/>
      <c r="AB19" s="194"/>
      <c r="AC19" s="194"/>
    </row>
    <row r="20" spans="1:32" x14ac:dyDescent="0.25">
      <c r="A20" s="116"/>
      <c r="B20" s="198" t="s">
        <v>96</v>
      </c>
      <c r="C20" s="55">
        <f>C5+C8+C11+C14+C17</f>
        <v>791</v>
      </c>
      <c r="D20" s="55">
        <f>F20+H20+J20+L20+N20+P20+R20+T20+V20</f>
        <v>293</v>
      </c>
      <c r="E20" s="55">
        <f>G20+I20+K20+M20+O20+Q20+S20+U20+W20</f>
        <v>498</v>
      </c>
      <c r="F20" s="54">
        <f>F5+F8+F11+F14+F17</f>
        <v>74</v>
      </c>
      <c r="G20" s="54">
        <f t="shared" ref="G20:U20" si="9">G5+G8+G11+G14+G17</f>
        <v>152</v>
      </c>
      <c r="H20" s="54">
        <f t="shared" si="9"/>
        <v>63</v>
      </c>
      <c r="I20" s="54">
        <f t="shared" si="9"/>
        <v>108</v>
      </c>
      <c r="J20" s="54">
        <f t="shared" si="9"/>
        <v>40</v>
      </c>
      <c r="K20" s="54">
        <f t="shared" si="9"/>
        <v>91</v>
      </c>
      <c r="L20" s="54">
        <f t="shared" si="9"/>
        <v>53</v>
      </c>
      <c r="M20" s="54">
        <f t="shared" si="9"/>
        <v>107</v>
      </c>
      <c r="N20" s="54">
        <f t="shared" si="9"/>
        <v>32</v>
      </c>
      <c r="O20" s="54">
        <f t="shared" si="9"/>
        <v>21</v>
      </c>
      <c r="P20" s="54">
        <f t="shared" si="9"/>
        <v>29</v>
      </c>
      <c r="Q20" s="54">
        <f t="shared" si="9"/>
        <v>19</v>
      </c>
      <c r="R20" s="54">
        <f t="shared" si="9"/>
        <v>1</v>
      </c>
      <c r="S20" s="54">
        <f t="shared" si="9"/>
        <v>0</v>
      </c>
      <c r="T20" s="54">
        <f t="shared" si="9"/>
        <v>1</v>
      </c>
      <c r="U20" s="54">
        <f t="shared" si="9"/>
        <v>0</v>
      </c>
      <c r="V20" s="54"/>
      <c r="W20" s="82"/>
    </row>
    <row r="21" spans="1:32" x14ac:dyDescent="0.25">
      <c r="A21" s="116"/>
      <c r="B21" s="83" t="s">
        <v>64</v>
      </c>
      <c r="C21" s="39">
        <f>C6+C9+C12+C15+C18</f>
        <v>601</v>
      </c>
      <c r="D21" s="39">
        <f>F21+H21+J21+L21+N21+P21+R21+T21+V21</f>
        <v>201</v>
      </c>
      <c r="E21" s="40">
        <f>G21+I21+K21+M21+O21+Q21+S21+U21+W21</f>
        <v>400</v>
      </c>
      <c r="F21" s="28">
        <f>F6+F9+F12+F15+F18</f>
        <v>72</v>
      </c>
      <c r="G21" s="28">
        <f t="shared" ref="G21:U21" si="10">G6+G9+G12+G15+G18</f>
        <v>148</v>
      </c>
      <c r="H21" s="28">
        <f t="shared" si="10"/>
        <v>49</v>
      </c>
      <c r="I21" s="28">
        <f t="shared" si="10"/>
        <v>81</v>
      </c>
      <c r="J21" s="28">
        <f t="shared" si="10"/>
        <v>35</v>
      </c>
      <c r="K21" s="28">
        <f t="shared" si="10"/>
        <v>83</v>
      </c>
      <c r="L21" s="28">
        <f t="shared" si="10"/>
        <v>44</v>
      </c>
      <c r="M21" s="28">
        <f t="shared" si="10"/>
        <v>86</v>
      </c>
      <c r="N21" s="28">
        <f t="shared" si="10"/>
        <v>1</v>
      </c>
      <c r="O21" s="28">
        <f t="shared" si="10"/>
        <v>2</v>
      </c>
      <c r="P21" s="28">
        <f t="shared" si="10"/>
        <v>0</v>
      </c>
      <c r="Q21" s="28">
        <f t="shared" si="10"/>
        <v>0</v>
      </c>
      <c r="R21" s="28">
        <f t="shared" si="10"/>
        <v>0</v>
      </c>
      <c r="S21" s="28">
        <f t="shared" si="10"/>
        <v>0</v>
      </c>
      <c r="T21" s="28">
        <f t="shared" si="10"/>
        <v>0</v>
      </c>
      <c r="U21" s="28">
        <f t="shared" si="10"/>
        <v>0</v>
      </c>
      <c r="V21" s="28"/>
      <c r="W21" s="79"/>
      <c r="AB21" s="71"/>
      <c r="AF21" s="194"/>
    </row>
    <row r="22" spans="1:32" ht="17.25" thickBot="1" x14ac:dyDescent="0.3">
      <c r="A22" s="116"/>
      <c r="B22" s="108" t="s">
        <v>65</v>
      </c>
      <c r="C22" s="84">
        <f>C21/C20</f>
        <v>0.75979772439949433</v>
      </c>
      <c r="D22" s="84">
        <f t="shared" ref="D22:E22" si="11">D21/D20</f>
        <v>0.68600682593856654</v>
      </c>
      <c r="E22" s="84">
        <f t="shared" si="11"/>
        <v>0.80321285140562249</v>
      </c>
      <c r="F22" s="85">
        <f>F21/F20</f>
        <v>0.97297297297297303</v>
      </c>
      <c r="G22" s="85">
        <f t="shared" ref="G22:T22" si="12">G21/G20</f>
        <v>0.97368421052631582</v>
      </c>
      <c r="H22" s="85">
        <f t="shared" si="12"/>
        <v>0.77777777777777779</v>
      </c>
      <c r="I22" s="85">
        <f t="shared" si="12"/>
        <v>0.75</v>
      </c>
      <c r="J22" s="85">
        <f t="shared" si="12"/>
        <v>0.875</v>
      </c>
      <c r="K22" s="85">
        <f t="shared" si="12"/>
        <v>0.91208791208791207</v>
      </c>
      <c r="L22" s="85">
        <f t="shared" si="12"/>
        <v>0.83018867924528306</v>
      </c>
      <c r="M22" s="85">
        <f t="shared" si="12"/>
        <v>0.80373831775700932</v>
      </c>
      <c r="N22" s="85">
        <f t="shared" si="12"/>
        <v>3.125E-2</v>
      </c>
      <c r="O22" s="85">
        <f t="shared" si="12"/>
        <v>9.5238095238095233E-2</v>
      </c>
      <c r="P22" s="85">
        <f t="shared" si="12"/>
        <v>0</v>
      </c>
      <c r="Q22" s="85">
        <f t="shared" si="12"/>
        <v>0</v>
      </c>
      <c r="R22" s="85">
        <f t="shared" si="12"/>
        <v>0</v>
      </c>
      <c r="S22" s="85">
        <v>0</v>
      </c>
      <c r="T22" s="85">
        <f t="shared" si="12"/>
        <v>0</v>
      </c>
      <c r="U22" s="85">
        <v>0</v>
      </c>
      <c r="V22" s="85"/>
      <c r="W22" s="86"/>
      <c r="AB22" s="71"/>
      <c r="AC22" s="194"/>
    </row>
    <row r="23" spans="1:32" x14ac:dyDescent="0.25">
      <c r="A23" s="116"/>
      <c r="B23" s="228" t="s">
        <v>95</v>
      </c>
      <c r="C23" s="237" t="s">
        <v>28</v>
      </c>
      <c r="D23" s="238"/>
      <c r="E23" s="238"/>
      <c r="F23" s="239" t="s">
        <v>48</v>
      </c>
      <c r="G23" s="239"/>
      <c r="H23" s="239" t="s">
        <v>49</v>
      </c>
      <c r="I23" s="239"/>
      <c r="J23" s="197"/>
      <c r="K23" s="197"/>
      <c r="L23" s="197"/>
      <c r="M23" s="197"/>
      <c r="N23" s="197"/>
      <c r="O23" s="197"/>
      <c r="P23" s="197"/>
      <c r="Q23" s="197"/>
      <c r="R23" s="197"/>
      <c r="S23" s="197"/>
      <c r="T23" s="197"/>
      <c r="U23" s="197"/>
      <c r="V23" s="197"/>
      <c r="W23" s="87"/>
    </row>
    <row r="24" spans="1:32" ht="17.25" thickBot="1" x14ac:dyDescent="0.3">
      <c r="A24" s="116"/>
      <c r="B24" s="229"/>
      <c r="C24" s="56" t="s">
        <v>28</v>
      </c>
      <c r="D24" s="57" t="s">
        <v>29</v>
      </c>
      <c r="E24" s="57" t="s">
        <v>30</v>
      </c>
      <c r="F24" s="58" t="s">
        <v>29</v>
      </c>
      <c r="G24" s="58" t="s">
        <v>30</v>
      </c>
      <c r="H24" s="58" t="s">
        <v>29</v>
      </c>
      <c r="I24" s="58" t="s">
        <v>30</v>
      </c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88"/>
      <c r="AB24" s="71"/>
      <c r="AC24" s="194"/>
    </row>
    <row r="25" spans="1:32" x14ac:dyDescent="0.25">
      <c r="A25" s="116"/>
      <c r="B25" s="59" t="s">
        <v>58</v>
      </c>
      <c r="C25" s="53">
        <f>D25+E25</f>
        <v>56</v>
      </c>
      <c r="D25" s="55">
        <f>F25+H25+J25+L25+N25+P25+R25+T25+V25</f>
        <v>4</v>
      </c>
      <c r="E25" s="74">
        <f>G25+I25+K25+M25+O25+Q25+S25+U25+W25</f>
        <v>52</v>
      </c>
      <c r="F25" s="5">
        <v>1</v>
      </c>
      <c r="G25" s="5">
        <v>23</v>
      </c>
      <c r="H25" s="5">
        <v>3</v>
      </c>
      <c r="I25" s="11">
        <v>29</v>
      </c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88"/>
    </row>
    <row r="26" spans="1:32" x14ac:dyDescent="0.25">
      <c r="A26" s="116"/>
      <c r="B26" s="198" t="s">
        <v>59</v>
      </c>
      <c r="C26" s="75"/>
      <c r="D26" s="75"/>
      <c r="E26" s="75"/>
      <c r="F26" s="5"/>
      <c r="G26" s="5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88"/>
    </row>
    <row r="27" spans="1:32" ht="17.25" thickBot="1" x14ac:dyDescent="0.3">
      <c r="A27" s="116"/>
      <c r="B27" s="20" t="s">
        <v>60</v>
      </c>
      <c r="C27" s="84"/>
      <c r="D27" s="84"/>
      <c r="E27" s="84"/>
      <c r="F27" s="85"/>
      <c r="G27" s="85"/>
      <c r="H27" s="85"/>
      <c r="I27" s="85"/>
      <c r="J27" s="85"/>
      <c r="K27" s="85"/>
      <c r="L27" s="85"/>
      <c r="M27" s="85"/>
      <c r="N27" s="85"/>
      <c r="O27" s="85"/>
      <c r="P27" s="85"/>
      <c r="Q27" s="85"/>
      <c r="R27" s="85"/>
      <c r="S27" s="85"/>
      <c r="T27" s="85"/>
      <c r="U27" s="85"/>
      <c r="V27" s="85"/>
      <c r="W27" s="86"/>
    </row>
    <row r="28" spans="1:32" x14ac:dyDescent="0.25">
      <c r="A28" s="116"/>
      <c r="B28" s="228" t="s">
        <v>99</v>
      </c>
      <c r="C28" s="230" t="s">
        <v>28</v>
      </c>
      <c r="D28" s="231"/>
      <c r="E28" s="231"/>
      <c r="F28" s="232" t="s">
        <v>48</v>
      </c>
      <c r="G28" s="232"/>
      <c r="H28" s="232" t="s">
        <v>49</v>
      </c>
      <c r="I28" s="232"/>
      <c r="J28" s="232" t="s">
        <v>50</v>
      </c>
      <c r="K28" s="232"/>
      <c r="L28" s="232" t="s">
        <v>51</v>
      </c>
      <c r="M28" s="232"/>
      <c r="N28" s="195"/>
      <c r="O28" s="195"/>
      <c r="P28" s="195"/>
      <c r="Q28" s="195"/>
      <c r="R28" s="195"/>
      <c r="S28" s="195"/>
      <c r="T28" s="195"/>
      <c r="U28" s="195"/>
      <c r="V28" s="195"/>
      <c r="W28" s="196"/>
    </row>
    <row r="29" spans="1:32" ht="17.25" thickBot="1" x14ac:dyDescent="0.3">
      <c r="A29" s="116"/>
      <c r="B29" s="229"/>
      <c r="C29" s="106" t="s">
        <v>28</v>
      </c>
      <c r="D29" s="74" t="s">
        <v>29</v>
      </c>
      <c r="E29" s="74" t="s">
        <v>30</v>
      </c>
      <c r="F29" s="5" t="s">
        <v>29</v>
      </c>
      <c r="G29" s="5" t="s">
        <v>30</v>
      </c>
      <c r="H29" s="5" t="s">
        <v>29</v>
      </c>
      <c r="I29" s="5" t="s">
        <v>30</v>
      </c>
      <c r="J29" s="5" t="s">
        <v>29</v>
      </c>
      <c r="K29" s="5" t="s">
        <v>30</v>
      </c>
      <c r="L29" s="5" t="s">
        <v>29</v>
      </c>
      <c r="M29" s="5" t="s">
        <v>30</v>
      </c>
      <c r="N29" s="5"/>
      <c r="O29" s="5"/>
      <c r="P29" s="5"/>
      <c r="Q29" s="5"/>
      <c r="R29" s="5"/>
      <c r="S29" s="5"/>
      <c r="T29" s="5"/>
      <c r="U29" s="5"/>
      <c r="V29" s="5"/>
      <c r="W29" s="7"/>
    </row>
    <row r="30" spans="1:32" x14ac:dyDescent="0.25">
      <c r="A30" s="116"/>
      <c r="B30" s="59" t="s">
        <v>66</v>
      </c>
      <c r="C30" s="74">
        <f>D30+E30</f>
        <v>6</v>
      </c>
      <c r="D30" s="55">
        <f>F30+H30+J30+L30+N30+P30+R30+T30+V30</f>
        <v>2</v>
      </c>
      <c r="E30" s="74">
        <f>G30+I30+K30+M30+O30+Q30+S30+U30+W30</f>
        <v>4</v>
      </c>
      <c r="F30" s="5">
        <v>1</v>
      </c>
      <c r="G30" s="5">
        <v>4</v>
      </c>
      <c r="H30" s="5">
        <v>1</v>
      </c>
      <c r="I30" s="5">
        <v>0</v>
      </c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7"/>
    </row>
    <row r="31" spans="1:32" x14ac:dyDescent="0.25">
      <c r="A31" s="116"/>
      <c r="B31" s="78" t="s">
        <v>67</v>
      </c>
      <c r="C31" s="27">
        <f>D31+E31</f>
        <v>3</v>
      </c>
      <c r="D31" s="103">
        <f>F31+H31+J31+L31+N31+P31+R31+T31+V31</f>
        <v>1</v>
      </c>
      <c r="E31" s="27">
        <f>G31+I31+K31+M31+O31+Q31+S31+U31+W31</f>
        <v>2</v>
      </c>
      <c r="F31" s="28">
        <v>1</v>
      </c>
      <c r="G31" s="28">
        <v>2</v>
      </c>
      <c r="H31" s="28">
        <v>0</v>
      </c>
      <c r="I31" s="28">
        <v>0</v>
      </c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79"/>
    </row>
    <row r="32" spans="1:32" x14ac:dyDescent="0.25">
      <c r="A32" s="116"/>
      <c r="B32" s="198" t="s">
        <v>69</v>
      </c>
      <c r="C32" s="29">
        <f>C31/C30</f>
        <v>0.5</v>
      </c>
      <c r="D32" s="29">
        <f t="shared" ref="D32:H32" si="13">D31/D30</f>
        <v>0.5</v>
      </c>
      <c r="E32" s="29">
        <f t="shared" si="13"/>
        <v>0.5</v>
      </c>
      <c r="F32" s="30">
        <f t="shared" si="13"/>
        <v>1</v>
      </c>
      <c r="G32" s="30">
        <f t="shared" si="13"/>
        <v>0.5</v>
      </c>
      <c r="H32" s="30">
        <f t="shared" si="13"/>
        <v>0</v>
      </c>
      <c r="I32" s="30">
        <v>0</v>
      </c>
      <c r="J32" s="30"/>
      <c r="K32" s="30"/>
      <c r="L32" s="30"/>
      <c r="M32" s="30"/>
      <c r="N32" s="5"/>
      <c r="O32" s="5"/>
      <c r="P32" s="5"/>
      <c r="Q32" s="5"/>
      <c r="R32" s="5"/>
      <c r="S32" s="5"/>
      <c r="T32" s="5"/>
      <c r="U32" s="5"/>
      <c r="V32" s="5"/>
      <c r="W32" s="7"/>
    </row>
    <row r="33" spans="1:23" x14ac:dyDescent="0.25">
      <c r="A33" s="116"/>
      <c r="B33" s="198" t="s">
        <v>70</v>
      </c>
      <c r="C33" s="74">
        <f>D33+E33</f>
        <v>17</v>
      </c>
      <c r="D33" s="55">
        <f>F33+H33+J33+L33+N33+P33+R33+T33+V33</f>
        <v>3</v>
      </c>
      <c r="E33" s="74">
        <f>G33+I33+K33+M33+O33+Q33+S33+U33+W33</f>
        <v>14</v>
      </c>
      <c r="F33" s="26">
        <v>1</v>
      </c>
      <c r="G33" s="26">
        <v>5</v>
      </c>
      <c r="H33" s="26">
        <v>1</v>
      </c>
      <c r="I33" s="26">
        <v>9</v>
      </c>
      <c r="J33" s="26">
        <v>0</v>
      </c>
      <c r="K33" s="26">
        <v>0</v>
      </c>
      <c r="L33" s="31">
        <v>1</v>
      </c>
      <c r="M33" s="31">
        <v>0</v>
      </c>
      <c r="N33" s="31"/>
      <c r="O33" s="31"/>
      <c r="P33" s="31"/>
      <c r="Q33" s="31"/>
      <c r="R33" s="31"/>
      <c r="S33" s="31"/>
      <c r="T33" s="31"/>
      <c r="U33" s="31"/>
      <c r="V33" s="31"/>
      <c r="W33" s="89"/>
    </row>
    <row r="34" spans="1:23" x14ac:dyDescent="0.25">
      <c r="A34" s="116"/>
      <c r="B34" s="78" t="s">
        <v>71</v>
      </c>
      <c r="C34" s="32">
        <f>D34+E34</f>
        <v>2</v>
      </c>
      <c r="D34" s="103">
        <f>F34+H34+J34+L34+N34+P34+R34+T34+V34</f>
        <v>0</v>
      </c>
      <c r="E34" s="27">
        <f>G34+I34+K34+M34+O34+Q34+S34+U34+W34</f>
        <v>2</v>
      </c>
      <c r="F34" s="33">
        <v>0</v>
      </c>
      <c r="G34" s="33">
        <v>2</v>
      </c>
      <c r="H34" s="33">
        <v>0</v>
      </c>
      <c r="I34" s="33">
        <v>0</v>
      </c>
      <c r="J34" s="33">
        <v>0</v>
      </c>
      <c r="K34" s="33">
        <v>0</v>
      </c>
      <c r="L34" s="34">
        <v>0</v>
      </c>
      <c r="M34" s="34">
        <v>0</v>
      </c>
      <c r="N34" s="34"/>
      <c r="O34" s="34"/>
      <c r="P34" s="34"/>
      <c r="Q34" s="34"/>
      <c r="R34" s="34"/>
      <c r="S34" s="34"/>
      <c r="T34" s="34"/>
      <c r="U34" s="34"/>
      <c r="V34" s="34"/>
      <c r="W34" s="90"/>
    </row>
    <row r="35" spans="1:23" x14ac:dyDescent="0.25">
      <c r="A35" s="116"/>
      <c r="B35" s="198" t="s">
        <v>72</v>
      </c>
      <c r="C35" s="29">
        <f t="shared" ref="C35:I35" si="14">C34/C33</f>
        <v>0.11764705882352941</v>
      </c>
      <c r="D35" s="29">
        <f t="shared" si="14"/>
        <v>0</v>
      </c>
      <c r="E35" s="29">
        <f t="shared" si="14"/>
        <v>0.14285714285714285</v>
      </c>
      <c r="F35" s="30">
        <f t="shared" si="14"/>
        <v>0</v>
      </c>
      <c r="G35" s="30">
        <f t="shared" si="14"/>
        <v>0.4</v>
      </c>
      <c r="H35" s="30">
        <f t="shared" si="14"/>
        <v>0</v>
      </c>
      <c r="I35" s="30">
        <f t="shared" si="14"/>
        <v>0</v>
      </c>
      <c r="J35" s="30">
        <v>0</v>
      </c>
      <c r="K35" s="58">
        <v>0</v>
      </c>
      <c r="L35" s="58">
        <f>L34/L33</f>
        <v>0</v>
      </c>
      <c r="M35" s="58">
        <v>0</v>
      </c>
      <c r="N35" s="30"/>
      <c r="O35" s="30"/>
      <c r="P35" s="30"/>
      <c r="Q35" s="30"/>
      <c r="R35" s="30"/>
      <c r="S35" s="30"/>
      <c r="T35" s="30"/>
      <c r="U35" s="30"/>
      <c r="V35" s="30"/>
      <c r="W35" s="81"/>
    </row>
    <row r="36" spans="1:23" x14ac:dyDescent="0.25">
      <c r="A36" s="116"/>
      <c r="B36" s="198" t="s">
        <v>84</v>
      </c>
      <c r="C36" s="74">
        <f>D36+E36</f>
        <v>14</v>
      </c>
      <c r="D36" s="55">
        <f>F36+H36+J36+L36+N36+P36+R36+T36+V36</f>
        <v>7</v>
      </c>
      <c r="E36" s="74">
        <f>G36+I36+K36+M36+O36+Q36+S36+U36+W36</f>
        <v>7</v>
      </c>
      <c r="F36" s="26">
        <v>2</v>
      </c>
      <c r="G36" s="191">
        <v>4</v>
      </c>
      <c r="H36" s="26">
        <v>3</v>
      </c>
      <c r="I36" s="26">
        <v>3</v>
      </c>
      <c r="J36" s="26">
        <v>2</v>
      </c>
      <c r="K36" s="26">
        <v>0</v>
      </c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89"/>
    </row>
    <row r="37" spans="1:23" x14ac:dyDescent="0.25">
      <c r="A37" s="116"/>
      <c r="B37" s="78" t="s">
        <v>86</v>
      </c>
      <c r="C37" s="103">
        <f>D37+E37</f>
        <v>4</v>
      </c>
      <c r="D37" s="103">
        <f>F37+H37+J37+L37+N37+P37+R37+T37+V37</f>
        <v>1</v>
      </c>
      <c r="E37" s="27">
        <f>G37+I37+K37+M37+O37+Q37+S37+U37+W37</f>
        <v>3</v>
      </c>
      <c r="F37" s="28">
        <v>0</v>
      </c>
      <c r="G37" s="192">
        <v>2</v>
      </c>
      <c r="H37" s="28">
        <v>1</v>
      </c>
      <c r="I37" s="28">
        <v>1</v>
      </c>
      <c r="J37" s="28">
        <v>0</v>
      </c>
      <c r="K37" s="28">
        <v>0</v>
      </c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79"/>
    </row>
    <row r="38" spans="1:23" x14ac:dyDescent="0.25">
      <c r="A38" s="116"/>
      <c r="B38" s="198" t="s">
        <v>85</v>
      </c>
      <c r="C38" s="42">
        <f>C37/C36</f>
        <v>0.2857142857142857</v>
      </c>
      <c r="D38" s="29">
        <f t="shared" ref="D38:E38" si="15">D37/D36</f>
        <v>0.14285714285714285</v>
      </c>
      <c r="E38" s="29">
        <f t="shared" si="15"/>
        <v>0.42857142857142855</v>
      </c>
      <c r="F38" s="30">
        <f>F37/F36</f>
        <v>0</v>
      </c>
      <c r="G38" s="30">
        <f t="shared" ref="G38:J38" si="16">G37/G36</f>
        <v>0.5</v>
      </c>
      <c r="H38" s="30">
        <f t="shared" si="16"/>
        <v>0.33333333333333331</v>
      </c>
      <c r="I38" s="30">
        <f t="shared" si="16"/>
        <v>0.33333333333333331</v>
      </c>
      <c r="J38" s="30">
        <f t="shared" si="16"/>
        <v>0</v>
      </c>
      <c r="K38" s="58">
        <v>0</v>
      </c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7"/>
    </row>
    <row r="39" spans="1:23" x14ac:dyDescent="0.25">
      <c r="A39" s="116"/>
      <c r="B39" s="198" t="s">
        <v>89</v>
      </c>
      <c r="C39" s="74">
        <f>D39+E39</f>
        <v>5</v>
      </c>
      <c r="D39" s="55">
        <f>F39+H39+J39+L39+N39+P39+R39+T39+V39</f>
        <v>0</v>
      </c>
      <c r="E39" s="74">
        <f>G39+I39+K39+M39+O39+Q39+S39+U39+W39</f>
        <v>5</v>
      </c>
      <c r="F39" s="5">
        <v>0</v>
      </c>
      <c r="G39" s="5">
        <v>3</v>
      </c>
      <c r="H39" s="5">
        <v>0</v>
      </c>
      <c r="I39" s="5">
        <v>2</v>
      </c>
      <c r="J39" s="5"/>
      <c r="K39" s="218"/>
      <c r="L39" s="218"/>
      <c r="M39" s="218"/>
      <c r="N39" s="5"/>
      <c r="O39" s="5"/>
      <c r="P39" s="5"/>
      <c r="Q39" s="5"/>
      <c r="R39" s="5"/>
      <c r="S39" s="5"/>
      <c r="T39" s="5"/>
      <c r="U39" s="5"/>
      <c r="V39" s="5"/>
      <c r="W39" s="7"/>
    </row>
    <row r="40" spans="1:23" s="46" customFormat="1" x14ac:dyDescent="0.25">
      <c r="A40" s="72"/>
      <c r="B40" s="91" t="s">
        <v>90</v>
      </c>
      <c r="C40" s="48">
        <f>D40+E40</f>
        <v>4</v>
      </c>
      <c r="D40" s="103">
        <f>F40+H40+J40+L40+N40+P40+R40+T40+V40</f>
        <v>0</v>
      </c>
      <c r="E40" s="48">
        <f>G40+I40+K40+M40+O40+Q40+S40+U40+W40</f>
        <v>4</v>
      </c>
      <c r="F40" s="47">
        <v>0</v>
      </c>
      <c r="G40" s="47">
        <v>3</v>
      </c>
      <c r="H40" s="47">
        <v>0</v>
      </c>
      <c r="I40" s="47">
        <v>1</v>
      </c>
      <c r="J40" s="47"/>
      <c r="K40" s="47"/>
      <c r="L40" s="47"/>
      <c r="M40" s="47"/>
      <c r="N40" s="47"/>
      <c r="O40" s="47"/>
      <c r="P40" s="47"/>
      <c r="Q40" s="47"/>
      <c r="R40" s="47"/>
      <c r="S40" s="47"/>
      <c r="T40" s="47"/>
      <c r="U40" s="47"/>
      <c r="V40" s="47"/>
      <c r="W40" s="92"/>
    </row>
    <row r="41" spans="1:23" x14ac:dyDescent="0.25">
      <c r="A41" s="116"/>
      <c r="B41" s="198" t="s">
        <v>91</v>
      </c>
      <c r="C41" s="42">
        <f>C40/C39</f>
        <v>0.8</v>
      </c>
      <c r="D41" s="29" t="e">
        <f t="shared" ref="D41:E41" si="17">D40/D39</f>
        <v>#DIV/0!</v>
      </c>
      <c r="E41" s="29">
        <f t="shared" si="17"/>
        <v>0.8</v>
      </c>
      <c r="F41" s="30">
        <v>0</v>
      </c>
      <c r="G41" s="30">
        <f t="shared" ref="G41:I41" si="18">G40/G39</f>
        <v>1</v>
      </c>
      <c r="H41" s="30">
        <v>0</v>
      </c>
      <c r="I41" s="30">
        <f t="shared" si="18"/>
        <v>0.5</v>
      </c>
      <c r="J41" s="30"/>
      <c r="K41" s="30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7"/>
    </row>
    <row r="42" spans="1:23" x14ac:dyDescent="0.25">
      <c r="A42" s="116"/>
      <c r="B42" s="198" t="s">
        <v>143</v>
      </c>
      <c r="C42" s="74">
        <f>D42+E42</f>
        <v>11</v>
      </c>
      <c r="D42" s="55">
        <f>F42+H42+J42+L42+N42+P42+R42+T42+V42</f>
        <v>1</v>
      </c>
      <c r="E42" s="74">
        <f>G42+I42+K42+M42+O42+Q42+S42+U42+W42</f>
        <v>10</v>
      </c>
      <c r="F42" s="5">
        <v>1</v>
      </c>
      <c r="G42" s="5">
        <v>4</v>
      </c>
      <c r="H42" s="5">
        <v>0</v>
      </c>
      <c r="I42" s="5">
        <v>6</v>
      </c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7"/>
    </row>
    <row r="43" spans="1:23" s="46" customFormat="1" x14ac:dyDescent="0.25">
      <c r="A43" s="72"/>
      <c r="B43" s="91" t="s">
        <v>141</v>
      </c>
      <c r="C43" s="48">
        <f>D43+E43</f>
        <v>0</v>
      </c>
      <c r="D43" s="103">
        <f>F43+H43+J43+L43+N43+P43+R43+T43+V43</f>
        <v>0</v>
      </c>
      <c r="E43" s="27">
        <f>G43+I43+K43+M43+O43+Q43+S43+U43+W43</f>
        <v>0</v>
      </c>
      <c r="F43" s="47">
        <v>0</v>
      </c>
      <c r="G43" s="47">
        <v>0</v>
      </c>
      <c r="H43" s="47">
        <v>0</v>
      </c>
      <c r="I43" s="47">
        <v>0</v>
      </c>
      <c r="J43" s="47"/>
      <c r="K43" s="47"/>
      <c r="L43" s="47"/>
      <c r="M43" s="47"/>
      <c r="N43" s="47"/>
      <c r="O43" s="47"/>
      <c r="P43" s="47"/>
      <c r="Q43" s="47"/>
      <c r="R43" s="47"/>
      <c r="S43" s="47"/>
      <c r="T43" s="47"/>
      <c r="U43" s="47"/>
      <c r="V43" s="47"/>
      <c r="W43" s="92"/>
    </row>
    <row r="44" spans="1:23" s="117" customFormat="1" x14ac:dyDescent="0.25">
      <c r="A44" s="188"/>
      <c r="B44" s="198" t="s">
        <v>142</v>
      </c>
      <c r="C44" s="42">
        <f>C43/C42</f>
        <v>0</v>
      </c>
      <c r="D44" s="29">
        <v>0</v>
      </c>
      <c r="E44" s="29">
        <f t="shared" ref="E44" si="19">E43/E42</f>
        <v>0</v>
      </c>
      <c r="F44" s="30">
        <f>F43/F42</f>
        <v>0</v>
      </c>
      <c r="G44" s="30">
        <f t="shared" ref="G44:I44" si="20">G43/G42</f>
        <v>0</v>
      </c>
      <c r="H44" s="30">
        <v>0</v>
      </c>
      <c r="I44" s="30">
        <f t="shared" si="20"/>
        <v>0</v>
      </c>
      <c r="J44" s="30"/>
      <c r="K44" s="30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7"/>
    </row>
    <row r="45" spans="1:23" s="117" customFormat="1" x14ac:dyDescent="0.25">
      <c r="A45" s="188"/>
      <c r="B45" s="198" t="s">
        <v>92</v>
      </c>
      <c r="C45" s="74">
        <f>D45+E45</f>
        <v>29</v>
      </c>
      <c r="D45" s="55">
        <f>F45+H45+J45+L45+N45+P45+R45+T45+V45</f>
        <v>7</v>
      </c>
      <c r="E45" s="74">
        <f>G45+I45+K45+M45+O45+Q45+S45+U45+W45</f>
        <v>22</v>
      </c>
      <c r="F45" s="5">
        <v>2</v>
      </c>
      <c r="G45" s="5">
        <v>9</v>
      </c>
      <c r="H45" s="5">
        <v>4</v>
      </c>
      <c r="I45" s="5">
        <v>9</v>
      </c>
      <c r="J45" s="5">
        <v>1</v>
      </c>
      <c r="K45" s="5">
        <v>4</v>
      </c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7"/>
    </row>
    <row r="46" spans="1:23" x14ac:dyDescent="0.25">
      <c r="A46" s="116"/>
      <c r="B46" s="78" t="s">
        <v>93</v>
      </c>
      <c r="C46" s="27">
        <v>0</v>
      </c>
      <c r="D46" s="103">
        <v>0</v>
      </c>
      <c r="E46" s="27">
        <f>G46+I46+K46+M46+O46+Q46+S46+U46+W46</f>
        <v>0</v>
      </c>
      <c r="F46" s="28">
        <v>0</v>
      </c>
      <c r="G46" s="28">
        <v>0</v>
      </c>
      <c r="H46" s="28">
        <v>0</v>
      </c>
      <c r="I46" s="28">
        <v>0</v>
      </c>
      <c r="J46" s="28">
        <v>0</v>
      </c>
      <c r="K46" s="28">
        <v>0</v>
      </c>
      <c r="L46" s="28"/>
      <c r="M46" s="28"/>
      <c r="N46" s="28"/>
      <c r="O46" s="28"/>
      <c r="P46" s="28"/>
      <c r="Q46" s="28"/>
      <c r="R46" s="28"/>
      <c r="S46" s="28"/>
      <c r="T46" s="28"/>
      <c r="U46" s="28"/>
      <c r="V46" s="28"/>
      <c r="W46" s="79"/>
    </row>
    <row r="47" spans="1:23" x14ac:dyDescent="0.25">
      <c r="A47" s="116"/>
      <c r="B47" s="198" t="s">
        <v>94</v>
      </c>
      <c r="C47" s="42">
        <f>C46/C45</f>
        <v>0</v>
      </c>
      <c r="D47" s="42">
        <f>D46/D45</f>
        <v>0</v>
      </c>
      <c r="E47" s="42">
        <f t="shared" ref="E47" si="21">E46/E45</f>
        <v>0</v>
      </c>
      <c r="F47" s="30">
        <f>F46/F45</f>
        <v>0</v>
      </c>
      <c r="G47" s="30">
        <f t="shared" ref="G47:K47" si="22">G46/G45</f>
        <v>0</v>
      </c>
      <c r="H47" s="30">
        <f t="shared" si="22"/>
        <v>0</v>
      </c>
      <c r="I47" s="30">
        <f t="shared" si="22"/>
        <v>0</v>
      </c>
      <c r="J47" s="30">
        <f t="shared" si="22"/>
        <v>0</v>
      </c>
      <c r="K47" s="30">
        <f t="shared" si="22"/>
        <v>0</v>
      </c>
      <c r="L47" s="30"/>
      <c r="M47" s="30"/>
      <c r="N47" s="30"/>
      <c r="O47" s="30"/>
      <c r="P47" s="5"/>
      <c r="Q47" s="5"/>
      <c r="R47" s="5"/>
      <c r="S47" s="5"/>
      <c r="T47" s="5"/>
      <c r="U47" s="5"/>
      <c r="V47" s="5"/>
      <c r="W47" s="7"/>
    </row>
    <row r="48" spans="1:23" x14ac:dyDescent="0.25">
      <c r="A48" s="116"/>
      <c r="B48" s="198" t="s">
        <v>73</v>
      </c>
      <c r="C48" s="193">
        <f>D48+E48</f>
        <v>82</v>
      </c>
      <c r="D48" s="55">
        <f>F48+H48+J48+L48+N48</f>
        <v>20</v>
      </c>
      <c r="E48" s="74">
        <f>G48+I48+K48+M48+O48</f>
        <v>62</v>
      </c>
      <c r="F48" s="5">
        <f>F30+F33+F36+F39+F42+F45</f>
        <v>7</v>
      </c>
      <c r="G48" s="5">
        <f t="shared" ref="G48:O48" si="23">G30+G33+G36+G39+G42+G45</f>
        <v>29</v>
      </c>
      <c r="H48" s="5">
        <f t="shared" si="23"/>
        <v>9</v>
      </c>
      <c r="I48" s="5">
        <f t="shared" si="23"/>
        <v>29</v>
      </c>
      <c r="J48" s="5">
        <f t="shared" si="23"/>
        <v>3</v>
      </c>
      <c r="K48" s="5">
        <f t="shared" si="23"/>
        <v>4</v>
      </c>
      <c r="L48" s="5">
        <f t="shared" si="23"/>
        <v>1</v>
      </c>
      <c r="M48" s="5">
        <f t="shared" si="23"/>
        <v>0</v>
      </c>
      <c r="N48" s="5">
        <f t="shared" si="23"/>
        <v>0</v>
      </c>
      <c r="O48" s="5">
        <f t="shared" si="23"/>
        <v>0</v>
      </c>
      <c r="P48" s="5"/>
      <c r="Q48" s="5"/>
      <c r="R48" s="5"/>
      <c r="S48" s="5"/>
      <c r="T48" s="5"/>
      <c r="U48" s="5"/>
      <c r="V48" s="5"/>
      <c r="W48" s="7"/>
    </row>
    <row r="49" spans="1:23" x14ac:dyDescent="0.25">
      <c r="A49" s="116"/>
      <c r="B49" s="105" t="s">
        <v>74</v>
      </c>
      <c r="C49" s="70">
        <f>D49+E49</f>
        <v>13</v>
      </c>
      <c r="D49" s="39">
        <f>F49+H49+J49+L49</f>
        <v>2</v>
      </c>
      <c r="E49" s="70">
        <f>G49+I49+K49+M49</f>
        <v>11</v>
      </c>
      <c r="F49" s="47">
        <f>F31+F34+F37+F40+F43+F46</f>
        <v>1</v>
      </c>
      <c r="G49" s="47">
        <f t="shared" ref="G49:M49" si="24">G31+G34+G37+G40+G43+G46</f>
        <v>9</v>
      </c>
      <c r="H49" s="47">
        <f t="shared" si="24"/>
        <v>1</v>
      </c>
      <c r="I49" s="47">
        <f t="shared" si="24"/>
        <v>2</v>
      </c>
      <c r="J49" s="47">
        <f t="shared" si="24"/>
        <v>0</v>
      </c>
      <c r="K49" s="47">
        <f t="shared" si="24"/>
        <v>0</v>
      </c>
      <c r="L49" s="47">
        <f t="shared" si="24"/>
        <v>0</v>
      </c>
      <c r="M49" s="47">
        <f t="shared" si="24"/>
        <v>0</v>
      </c>
      <c r="N49" s="28">
        <v>0</v>
      </c>
      <c r="O49" s="28">
        <v>0</v>
      </c>
      <c r="P49" s="28"/>
      <c r="Q49" s="28"/>
      <c r="R49" s="28"/>
      <c r="S49" s="28"/>
      <c r="T49" s="28"/>
      <c r="U49" s="28"/>
      <c r="V49" s="28"/>
      <c r="W49" s="79"/>
    </row>
    <row r="50" spans="1:23" ht="17.25" thickBot="1" x14ac:dyDescent="0.3">
      <c r="A50" s="116"/>
      <c r="B50" s="107" t="s">
        <v>75</v>
      </c>
      <c r="C50" s="84">
        <f>C49/C48</f>
        <v>0.15853658536585366</v>
      </c>
      <c r="D50" s="84">
        <f t="shared" ref="D50:E50" si="25">D49/D48</f>
        <v>0.1</v>
      </c>
      <c r="E50" s="84">
        <f t="shared" si="25"/>
        <v>0.17741935483870969</v>
      </c>
      <c r="F50" s="93">
        <f>F49/F48</f>
        <v>0.14285714285714285</v>
      </c>
      <c r="G50" s="93">
        <f t="shared" ref="G50:L50" si="26">G49/G48</f>
        <v>0.31034482758620691</v>
      </c>
      <c r="H50" s="93">
        <f t="shared" si="26"/>
        <v>0.1111111111111111</v>
      </c>
      <c r="I50" s="93">
        <f t="shared" si="26"/>
        <v>6.8965517241379309E-2</v>
      </c>
      <c r="J50" s="93">
        <f t="shared" si="26"/>
        <v>0</v>
      </c>
      <c r="K50" s="93">
        <f t="shared" si="26"/>
        <v>0</v>
      </c>
      <c r="L50" s="93">
        <f t="shared" si="26"/>
        <v>0</v>
      </c>
      <c r="M50" s="93">
        <v>0</v>
      </c>
      <c r="N50" s="93">
        <v>0</v>
      </c>
      <c r="O50" s="93">
        <v>0</v>
      </c>
      <c r="P50" s="22"/>
      <c r="Q50" s="22"/>
      <c r="R50" s="22"/>
      <c r="S50" s="22"/>
      <c r="T50" s="22"/>
      <c r="U50" s="22"/>
      <c r="V50" s="94"/>
      <c r="W50" s="95"/>
    </row>
    <row r="51" spans="1:23" x14ac:dyDescent="0.25">
      <c r="A51" s="116"/>
      <c r="B51" s="228" t="s">
        <v>98</v>
      </c>
      <c r="C51" s="230" t="s">
        <v>28</v>
      </c>
      <c r="D51" s="231"/>
      <c r="E51" s="231"/>
      <c r="F51" s="232" t="s">
        <v>48</v>
      </c>
      <c r="G51" s="232"/>
      <c r="H51" s="232" t="s">
        <v>49</v>
      </c>
      <c r="I51" s="232"/>
      <c r="J51" s="232" t="s">
        <v>50</v>
      </c>
      <c r="K51" s="232"/>
      <c r="L51" s="232" t="s">
        <v>51</v>
      </c>
      <c r="M51" s="232"/>
      <c r="N51" s="235" t="s">
        <v>52</v>
      </c>
      <c r="O51" s="236"/>
      <c r="P51" s="235" t="s">
        <v>53</v>
      </c>
      <c r="Q51" s="236"/>
      <c r="R51" s="195"/>
      <c r="S51" s="195"/>
      <c r="T51" s="195"/>
      <c r="U51" s="195"/>
      <c r="V51" s="195"/>
      <c r="W51" s="196"/>
    </row>
    <row r="52" spans="1:23" ht="17.25" thickBot="1" x14ac:dyDescent="0.3">
      <c r="A52" s="116"/>
      <c r="B52" s="229"/>
      <c r="C52" s="106" t="s">
        <v>28</v>
      </c>
      <c r="D52" s="74" t="s">
        <v>29</v>
      </c>
      <c r="E52" s="74" t="s">
        <v>30</v>
      </c>
      <c r="F52" s="5" t="s">
        <v>29</v>
      </c>
      <c r="G52" s="5" t="s">
        <v>30</v>
      </c>
      <c r="H52" s="5" t="s">
        <v>29</v>
      </c>
      <c r="I52" s="5" t="s">
        <v>30</v>
      </c>
      <c r="J52" s="5" t="s">
        <v>29</v>
      </c>
      <c r="K52" s="5" t="s">
        <v>30</v>
      </c>
      <c r="L52" s="5" t="s">
        <v>29</v>
      </c>
      <c r="M52" s="5" t="s">
        <v>30</v>
      </c>
      <c r="N52" s="5" t="s">
        <v>133</v>
      </c>
      <c r="O52" s="5" t="s">
        <v>134</v>
      </c>
      <c r="P52" s="5" t="s">
        <v>29</v>
      </c>
      <c r="Q52" s="5" t="s">
        <v>30</v>
      </c>
      <c r="R52" s="5"/>
      <c r="S52" s="5"/>
      <c r="T52" s="5"/>
      <c r="U52" s="5"/>
      <c r="V52" s="5"/>
      <c r="W52" s="7"/>
    </row>
    <row r="53" spans="1:23" x14ac:dyDescent="0.25">
      <c r="A53" s="116"/>
      <c r="B53" s="59" t="s">
        <v>66</v>
      </c>
      <c r="C53" s="74">
        <f>D53+E53</f>
        <v>12</v>
      </c>
      <c r="D53" s="55">
        <f>F53+H53+J53+L53+N53+P53+R53+T53+V53</f>
        <v>9</v>
      </c>
      <c r="E53" s="74">
        <f>G53+I53+K53+M53+O53+Q53+S53+U53+W53</f>
        <v>3</v>
      </c>
      <c r="F53" s="5">
        <v>2</v>
      </c>
      <c r="G53" s="5">
        <v>1</v>
      </c>
      <c r="H53" s="5">
        <v>1</v>
      </c>
      <c r="I53" s="5">
        <v>1</v>
      </c>
      <c r="J53" s="5">
        <v>1</v>
      </c>
      <c r="K53" s="5">
        <v>1</v>
      </c>
      <c r="L53" s="5">
        <v>2</v>
      </c>
      <c r="M53" s="5">
        <v>0</v>
      </c>
      <c r="N53" s="5">
        <v>2</v>
      </c>
      <c r="O53" s="5">
        <v>0</v>
      </c>
      <c r="P53" s="5">
        <v>1</v>
      </c>
      <c r="Q53" s="5">
        <v>0</v>
      </c>
      <c r="R53" s="5"/>
      <c r="S53" s="5"/>
      <c r="T53" s="5"/>
      <c r="U53" s="5"/>
      <c r="V53" s="5"/>
      <c r="W53" s="7"/>
    </row>
    <row r="54" spans="1:23" x14ac:dyDescent="0.25">
      <c r="A54" s="116"/>
      <c r="B54" s="105" t="s">
        <v>67</v>
      </c>
      <c r="C54" s="40">
        <f>D54+E54</f>
        <v>0</v>
      </c>
      <c r="D54" s="40">
        <f>F54+H54+J54+L54</f>
        <v>0</v>
      </c>
      <c r="E54" s="40">
        <f>G54+I54+K54+M54</f>
        <v>0</v>
      </c>
      <c r="F54" s="28">
        <v>0</v>
      </c>
      <c r="G54" s="28">
        <v>0</v>
      </c>
      <c r="H54" s="28">
        <v>0</v>
      </c>
      <c r="I54" s="28">
        <v>0</v>
      </c>
      <c r="J54" s="28">
        <v>0</v>
      </c>
      <c r="K54" s="28">
        <v>0</v>
      </c>
      <c r="L54" s="28">
        <v>0</v>
      </c>
      <c r="M54" s="28">
        <v>0</v>
      </c>
      <c r="N54" s="28">
        <v>0</v>
      </c>
      <c r="O54" s="28">
        <v>0</v>
      </c>
      <c r="P54" s="28">
        <v>0</v>
      </c>
      <c r="Q54" s="28">
        <v>0</v>
      </c>
      <c r="R54" s="28"/>
      <c r="S54" s="28" t="s">
        <v>68</v>
      </c>
      <c r="T54" s="28"/>
      <c r="U54" s="28"/>
      <c r="V54" s="28"/>
      <c r="W54" s="79"/>
    </row>
    <row r="55" spans="1:23" ht="17.25" thickBot="1" x14ac:dyDescent="0.3">
      <c r="A55" s="116"/>
      <c r="B55" s="107" t="s">
        <v>69</v>
      </c>
      <c r="C55" s="84">
        <v>0</v>
      </c>
      <c r="D55" s="84">
        <v>0</v>
      </c>
      <c r="E55" s="84">
        <v>0</v>
      </c>
      <c r="F55" s="93"/>
      <c r="G55" s="93"/>
      <c r="H55" s="93"/>
      <c r="I55" s="93"/>
      <c r="J55" s="93"/>
      <c r="K55" s="93"/>
      <c r="L55" s="93"/>
      <c r="M55" s="93"/>
      <c r="N55" s="93"/>
      <c r="O55" s="93"/>
      <c r="P55" s="22"/>
      <c r="Q55" s="22"/>
      <c r="R55" s="22"/>
      <c r="S55" s="22"/>
      <c r="T55" s="22"/>
      <c r="U55" s="22"/>
      <c r="V55" s="94"/>
      <c r="W55" s="95"/>
    </row>
    <row r="56" spans="1:23" ht="17.25" thickBot="1" x14ac:dyDescent="0.3">
      <c r="A56" s="116"/>
      <c r="B56" s="111" t="s">
        <v>105</v>
      </c>
      <c r="C56" s="109"/>
      <c r="D56" s="96"/>
      <c r="E56" s="96"/>
      <c r="F56" s="97"/>
      <c r="G56" s="97"/>
      <c r="H56" s="97"/>
      <c r="I56" s="97"/>
      <c r="J56" s="97"/>
      <c r="K56" s="97"/>
      <c r="L56" s="97"/>
      <c r="M56" s="97"/>
      <c r="N56" s="195"/>
      <c r="O56" s="195"/>
      <c r="P56" s="195"/>
      <c r="Q56" s="195"/>
      <c r="R56" s="195"/>
      <c r="S56" s="195"/>
      <c r="T56" s="195"/>
      <c r="U56" s="195"/>
      <c r="V56" s="98"/>
      <c r="W56" s="99"/>
    </row>
    <row r="57" spans="1:23" x14ac:dyDescent="0.25">
      <c r="A57" s="116"/>
      <c r="B57" s="110" t="s">
        <v>100</v>
      </c>
      <c r="C57" s="76">
        <f>D57+E57</f>
        <v>941</v>
      </c>
      <c r="D57" s="76">
        <f>D20+D25+D48+D53</f>
        <v>326</v>
      </c>
      <c r="E57" s="76">
        <f>E20+E25+E48+E53</f>
        <v>615</v>
      </c>
      <c r="F57" s="30"/>
      <c r="G57" s="30"/>
      <c r="H57" s="30"/>
      <c r="I57" s="30"/>
      <c r="J57" s="30"/>
      <c r="K57" s="30"/>
      <c r="L57" s="30"/>
      <c r="M57" s="30"/>
      <c r="N57" s="5"/>
      <c r="O57" s="5"/>
      <c r="P57" s="5"/>
      <c r="Q57" s="5"/>
      <c r="R57" s="5"/>
      <c r="S57" s="5"/>
      <c r="T57" s="5"/>
      <c r="U57" s="5"/>
      <c r="V57" s="43"/>
      <c r="W57" s="100"/>
    </row>
    <row r="58" spans="1:23" x14ac:dyDescent="0.25">
      <c r="A58" s="116"/>
      <c r="B58" s="17" t="s">
        <v>76</v>
      </c>
      <c r="C58" s="77">
        <f>C21+C49+C54</f>
        <v>614</v>
      </c>
      <c r="D58" s="77">
        <f>D21+D49+D54</f>
        <v>203</v>
      </c>
      <c r="E58" s="199">
        <f>E21+E49+E54</f>
        <v>411</v>
      </c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7"/>
    </row>
    <row r="59" spans="1:23" ht="17.25" thickBot="1" x14ac:dyDescent="0.3">
      <c r="A59" s="116"/>
      <c r="B59" s="104" t="s">
        <v>77</v>
      </c>
      <c r="C59" s="101">
        <f>C58/C57</f>
        <v>0.65249734325185971</v>
      </c>
      <c r="D59" s="101">
        <f>D58/D57</f>
        <v>0.62269938650306744</v>
      </c>
      <c r="E59" s="101">
        <f>E58/E57</f>
        <v>0.66829268292682931</v>
      </c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102"/>
    </row>
    <row r="60" spans="1:23" x14ac:dyDescent="0.25">
      <c r="A60" s="116"/>
      <c r="B60" s="116"/>
      <c r="R60" s="234" t="s">
        <v>157</v>
      </c>
      <c r="S60" s="234"/>
      <c r="T60" s="234"/>
      <c r="U60" s="234"/>
      <c r="V60" s="116"/>
      <c r="W60" s="116"/>
    </row>
    <row r="61" spans="1:23" x14ac:dyDescent="0.25">
      <c r="A61" s="116"/>
      <c r="B61" s="116"/>
    </row>
    <row r="62" spans="1:23" ht="18.75" customHeight="1" x14ac:dyDescent="0.25">
      <c r="A62" s="116"/>
      <c r="B62" s="116"/>
    </row>
    <row r="63" spans="1:23" ht="19.5" customHeight="1" x14ac:dyDescent="0.25">
      <c r="A63" s="116"/>
      <c r="B63" s="116"/>
      <c r="C63" s="71"/>
      <c r="G63" s="116"/>
    </row>
    <row r="64" spans="1:23" x14ac:dyDescent="0.25">
      <c r="J64" s="116"/>
    </row>
    <row r="65" spans="10:24" x14ac:dyDescent="0.25">
      <c r="J65" s="116"/>
    </row>
    <row r="67" spans="10:24" x14ac:dyDescent="0.25">
      <c r="X67" s="116"/>
    </row>
  </sheetData>
  <mergeCells count="32">
    <mergeCell ref="B23:B24"/>
    <mergeCell ref="C23:E23"/>
    <mergeCell ref="F23:G23"/>
    <mergeCell ref="H28:I28"/>
    <mergeCell ref="J28:K28"/>
    <mergeCell ref="H23:I23"/>
    <mergeCell ref="R60:U60"/>
    <mergeCell ref="L28:M28"/>
    <mergeCell ref="B28:B29"/>
    <mergeCell ref="C28:E28"/>
    <mergeCell ref="F28:G28"/>
    <mergeCell ref="B51:B52"/>
    <mergeCell ref="C51:E51"/>
    <mergeCell ref="F51:G51"/>
    <mergeCell ref="H51:I51"/>
    <mergeCell ref="J51:K51"/>
    <mergeCell ref="L51:M51"/>
    <mergeCell ref="N51:O51"/>
    <mergeCell ref="P51:Q51"/>
    <mergeCell ref="B1:W1"/>
    <mergeCell ref="B2:W2"/>
    <mergeCell ref="B3:B4"/>
    <mergeCell ref="C3:E3"/>
    <mergeCell ref="F3:G3"/>
    <mergeCell ref="H3:I3"/>
    <mergeCell ref="J3:K3"/>
    <mergeCell ref="L3:M3"/>
    <mergeCell ref="N3:O3"/>
    <mergeCell ref="P3:Q3"/>
    <mergeCell ref="T3:U3"/>
    <mergeCell ref="R3:S3"/>
    <mergeCell ref="V3:W3"/>
  </mergeCells>
  <phoneticPr fontId="2" type="noConversion"/>
  <pageMargins left="0.25" right="0.25" top="0.75" bottom="0.75" header="0.3" footer="0.3"/>
  <pageSetup paperSize="9" scale="61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V46"/>
  <sheetViews>
    <sheetView zoomScaleNormal="100" workbookViewId="0">
      <selection activeCell="C6" sqref="C6"/>
    </sheetView>
  </sheetViews>
  <sheetFormatPr defaultColWidth="9" defaultRowHeight="16.5" x14ac:dyDescent="0.25"/>
  <cols>
    <col min="1" max="1" width="9" style="3"/>
    <col min="2" max="2" width="20.625" style="3" customWidth="1"/>
    <col min="3" max="3" width="15.625" style="3" customWidth="1"/>
    <col min="4" max="9" width="10.625" style="3" customWidth="1"/>
    <col min="10" max="22" width="5.625" style="3" customWidth="1"/>
    <col min="23" max="16384" width="9" style="3"/>
  </cols>
  <sheetData>
    <row r="1" spans="2:22" ht="30" customHeight="1" thickBot="1" x14ac:dyDescent="0.3">
      <c r="B1" s="226" t="s">
        <v>23</v>
      </c>
      <c r="C1" s="226"/>
      <c r="D1" s="226"/>
      <c r="E1" s="226"/>
      <c r="F1" s="226"/>
      <c r="G1" s="226"/>
      <c r="H1" s="226"/>
      <c r="I1" s="226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2:22" ht="30" customHeight="1" x14ac:dyDescent="0.25">
      <c r="B2" s="240" t="s">
        <v>24</v>
      </c>
      <c r="C2" s="242" t="s">
        <v>25</v>
      </c>
      <c r="D2" s="232" t="s">
        <v>26</v>
      </c>
      <c r="E2" s="232"/>
      <c r="F2" s="232"/>
      <c r="G2" s="232" t="s">
        <v>27</v>
      </c>
      <c r="H2" s="232"/>
      <c r="I2" s="233"/>
      <c r="J2" s="4"/>
      <c r="K2" s="4"/>
      <c r="L2" s="4"/>
      <c r="M2" s="4"/>
      <c r="N2" s="4"/>
      <c r="O2" s="234"/>
      <c r="P2" s="234"/>
      <c r="Q2" s="234"/>
      <c r="R2" s="234"/>
      <c r="S2" s="234"/>
      <c r="T2" s="234"/>
      <c r="U2" s="234"/>
      <c r="V2" s="234"/>
    </row>
    <row r="3" spans="2:22" ht="30" customHeight="1" x14ac:dyDescent="0.25">
      <c r="B3" s="241"/>
      <c r="C3" s="243"/>
      <c r="D3" s="5" t="s">
        <v>28</v>
      </c>
      <c r="E3" s="5" t="s">
        <v>29</v>
      </c>
      <c r="F3" s="5" t="s">
        <v>30</v>
      </c>
      <c r="G3" s="6" t="s">
        <v>28</v>
      </c>
      <c r="H3" s="5" t="s">
        <v>29</v>
      </c>
      <c r="I3" s="7" t="s">
        <v>30</v>
      </c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spans="2:22" s="117" customFormat="1" ht="30" customHeight="1" x14ac:dyDescent="0.25">
      <c r="B4" s="8" t="s">
        <v>154</v>
      </c>
      <c r="C4" s="63">
        <v>0</v>
      </c>
      <c r="D4" s="64">
        <v>0</v>
      </c>
      <c r="E4" s="64">
        <v>0</v>
      </c>
      <c r="F4" s="64">
        <v>0</v>
      </c>
      <c r="G4" s="65">
        <v>0</v>
      </c>
      <c r="H4" s="64">
        <v>0</v>
      </c>
      <c r="I4" s="66">
        <v>0</v>
      </c>
      <c r="J4" s="210"/>
      <c r="K4" s="210"/>
      <c r="L4" s="210"/>
      <c r="M4" s="210"/>
      <c r="N4" s="210"/>
      <c r="O4" s="210"/>
      <c r="P4" s="210"/>
      <c r="Q4" s="210"/>
      <c r="R4" s="210"/>
      <c r="S4" s="210"/>
      <c r="T4" s="210"/>
      <c r="U4" s="210"/>
      <c r="V4" s="210"/>
    </row>
    <row r="5" spans="2:22" s="117" customFormat="1" ht="30" customHeight="1" x14ac:dyDescent="0.25">
      <c r="B5" s="9" t="s">
        <v>147</v>
      </c>
      <c r="C5" s="49">
        <v>0</v>
      </c>
      <c r="D5" s="11">
        <v>0</v>
      </c>
      <c r="E5" s="11">
        <v>0</v>
      </c>
      <c r="F5" s="11">
        <v>0</v>
      </c>
      <c r="G5" s="12">
        <v>0</v>
      </c>
      <c r="H5" s="11">
        <v>0</v>
      </c>
      <c r="I5" s="13">
        <v>0</v>
      </c>
      <c r="J5" s="202"/>
      <c r="K5" s="202"/>
      <c r="L5" s="202"/>
      <c r="M5" s="202"/>
      <c r="N5" s="202"/>
      <c r="O5" s="202"/>
      <c r="P5" s="202"/>
      <c r="Q5" s="202"/>
      <c r="R5" s="202"/>
      <c r="S5" s="202"/>
      <c r="T5" s="202"/>
      <c r="U5" s="202"/>
      <c r="V5" s="202"/>
    </row>
    <row r="6" spans="2:22" s="117" customFormat="1" ht="30" customHeight="1" x14ac:dyDescent="0.25">
      <c r="B6" s="17" t="s">
        <v>144</v>
      </c>
      <c r="C6" s="204">
        <v>16</v>
      </c>
      <c r="D6" s="5">
        <v>8</v>
      </c>
      <c r="E6" s="5">
        <v>4</v>
      </c>
      <c r="F6" s="5">
        <v>4</v>
      </c>
      <c r="G6" s="6">
        <v>8</v>
      </c>
      <c r="H6" s="5">
        <v>4</v>
      </c>
      <c r="I6" s="7">
        <v>4</v>
      </c>
      <c r="J6" s="200"/>
      <c r="K6" s="200"/>
      <c r="L6" s="200"/>
      <c r="M6" s="200"/>
      <c r="N6" s="200"/>
      <c r="O6" s="200"/>
      <c r="P6" s="200"/>
      <c r="Q6" s="200"/>
      <c r="R6" s="200"/>
      <c r="S6" s="200"/>
      <c r="T6" s="200"/>
      <c r="U6" s="200"/>
      <c r="V6" s="200"/>
    </row>
    <row r="7" spans="2:22" s="117" customFormat="1" ht="30" customHeight="1" x14ac:dyDescent="0.25">
      <c r="B7" s="9" t="s">
        <v>139</v>
      </c>
      <c r="C7" s="49">
        <v>16</v>
      </c>
      <c r="D7" s="11">
        <v>8</v>
      </c>
      <c r="E7" s="11">
        <v>4</v>
      </c>
      <c r="F7" s="11">
        <v>4</v>
      </c>
      <c r="G7" s="12">
        <v>8</v>
      </c>
      <c r="H7" s="11">
        <v>4</v>
      </c>
      <c r="I7" s="13">
        <v>4</v>
      </c>
      <c r="J7" s="188"/>
      <c r="K7" s="188"/>
      <c r="L7" s="188"/>
      <c r="M7" s="188"/>
      <c r="N7" s="188"/>
      <c r="O7" s="188"/>
      <c r="P7" s="188"/>
      <c r="Q7" s="188"/>
      <c r="R7" s="188"/>
      <c r="S7" s="188"/>
      <c r="T7" s="188"/>
      <c r="U7" s="188"/>
      <c r="V7" s="188"/>
    </row>
    <row r="8" spans="2:22" s="117" customFormat="1" ht="30" customHeight="1" x14ac:dyDescent="0.25">
      <c r="B8" s="9" t="s">
        <v>107</v>
      </c>
      <c r="C8" s="49">
        <v>16</v>
      </c>
      <c r="D8" s="11">
        <v>8</v>
      </c>
      <c r="E8" s="11">
        <v>4</v>
      </c>
      <c r="F8" s="11">
        <v>4</v>
      </c>
      <c r="G8" s="12">
        <v>8</v>
      </c>
      <c r="H8" s="11">
        <v>4</v>
      </c>
      <c r="I8" s="13">
        <v>4</v>
      </c>
      <c r="J8" s="118"/>
      <c r="K8" s="118"/>
      <c r="L8" s="118"/>
      <c r="M8" s="118"/>
      <c r="N8" s="118"/>
      <c r="O8" s="118"/>
      <c r="P8" s="118"/>
      <c r="Q8" s="118"/>
      <c r="R8" s="118"/>
      <c r="S8" s="118"/>
      <c r="T8" s="118"/>
      <c r="U8" s="118"/>
      <c r="V8" s="118"/>
    </row>
    <row r="9" spans="2:22" s="113" customFormat="1" ht="30" customHeight="1" x14ac:dyDescent="0.25">
      <c r="B9" s="9" t="s">
        <v>106</v>
      </c>
      <c r="C9" s="49">
        <v>16</v>
      </c>
      <c r="D9" s="11">
        <v>8</v>
      </c>
      <c r="E9" s="11">
        <v>4</v>
      </c>
      <c r="F9" s="11">
        <v>4</v>
      </c>
      <c r="G9" s="12">
        <v>8</v>
      </c>
      <c r="H9" s="11">
        <v>4</v>
      </c>
      <c r="I9" s="13">
        <v>4</v>
      </c>
      <c r="J9" s="114"/>
      <c r="K9" s="114"/>
      <c r="L9" s="114"/>
      <c r="M9" s="114"/>
      <c r="N9" s="114"/>
      <c r="O9" s="114"/>
      <c r="P9" s="114"/>
      <c r="Q9" s="114"/>
      <c r="R9" s="114"/>
      <c r="S9" s="114"/>
      <c r="T9" s="114"/>
      <c r="U9" s="114"/>
      <c r="V9" s="114"/>
    </row>
    <row r="10" spans="2:22" s="67" customFormat="1" ht="30" customHeight="1" x14ac:dyDescent="0.25">
      <c r="B10" s="9" t="s">
        <v>104</v>
      </c>
      <c r="C10" s="49">
        <v>13</v>
      </c>
      <c r="D10" s="11">
        <v>5</v>
      </c>
      <c r="E10" s="11">
        <v>2</v>
      </c>
      <c r="F10" s="11">
        <v>3</v>
      </c>
      <c r="G10" s="12">
        <v>8</v>
      </c>
      <c r="H10" s="11">
        <v>4</v>
      </c>
      <c r="I10" s="13">
        <v>4</v>
      </c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/>
      <c r="U10" s="69"/>
      <c r="V10" s="69"/>
    </row>
    <row r="11" spans="2:22" s="60" customFormat="1" ht="30" customHeight="1" x14ac:dyDescent="0.25">
      <c r="B11" s="17" t="s">
        <v>102</v>
      </c>
      <c r="C11" s="68">
        <v>14</v>
      </c>
      <c r="D11" s="5">
        <v>4</v>
      </c>
      <c r="E11" s="5">
        <v>2</v>
      </c>
      <c r="F11" s="5">
        <v>2</v>
      </c>
      <c r="G11" s="6">
        <v>10</v>
      </c>
      <c r="H11" s="5">
        <v>5</v>
      </c>
      <c r="I11" s="7">
        <v>5</v>
      </c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</row>
    <row r="12" spans="2:22" s="44" customFormat="1" ht="30" customHeight="1" x14ac:dyDescent="0.25">
      <c r="B12" s="9" t="s">
        <v>101</v>
      </c>
      <c r="C12" s="11">
        <v>21</v>
      </c>
      <c r="D12" s="11">
        <v>6</v>
      </c>
      <c r="E12" s="11">
        <v>3</v>
      </c>
      <c r="F12" s="11">
        <v>3</v>
      </c>
      <c r="G12" s="11">
        <v>15</v>
      </c>
      <c r="H12" s="11">
        <v>7</v>
      </c>
      <c r="I12" s="13">
        <v>8</v>
      </c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</row>
    <row r="13" spans="2:22" s="37" customFormat="1" ht="30" customHeight="1" x14ac:dyDescent="0.25">
      <c r="B13" s="9" t="s">
        <v>88</v>
      </c>
      <c r="C13" s="11">
        <v>23</v>
      </c>
      <c r="D13" s="11">
        <v>6</v>
      </c>
      <c r="E13" s="11">
        <v>3</v>
      </c>
      <c r="F13" s="11">
        <v>3</v>
      </c>
      <c r="G13" s="11">
        <v>17</v>
      </c>
      <c r="H13" s="11">
        <v>8</v>
      </c>
      <c r="I13" s="13">
        <v>9</v>
      </c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</row>
    <row r="14" spans="2:22" s="35" customFormat="1" ht="30" customHeight="1" x14ac:dyDescent="0.25">
      <c r="B14" s="9" t="s">
        <v>87</v>
      </c>
      <c r="C14" s="10">
        <v>28</v>
      </c>
      <c r="D14" s="49">
        <v>8</v>
      </c>
      <c r="E14" s="49">
        <v>5</v>
      </c>
      <c r="F14" s="49">
        <v>3</v>
      </c>
      <c r="G14" s="10">
        <v>20</v>
      </c>
      <c r="H14" s="49">
        <v>5</v>
      </c>
      <c r="I14" s="50">
        <v>15</v>
      </c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</row>
    <row r="15" spans="2:22" ht="30" customHeight="1" x14ac:dyDescent="0.25">
      <c r="B15" s="9" t="s">
        <v>79</v>
      </c>
      <c r="C15" s="10">
        <v>27</v>
      </c>
      <c r="D15" s="11">
        <v>10</v>
      </c>
      <c r="E15" s="11">
        <v>4</v>
      </c>
      <c r="F15" s="11">
        <v>6</v>
      </c>
      <c r="G15" s="12">
        <v>17</v>
      </c>
      <c r="H15" s="11">
        <v>7</v>
      </c>
      <c r="I15" s="13">
        <v>10</v>
      </c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</row>
    <row r="16" spans="2:22" ht="30" customHeight="1" x14ac:dyDescent="0.25">
      <c r="B16" s="9" t="s">
        <v>80</v>
      </c>
      <c r="C16" s="10">
        <v>23</v>
      </c>
      <c r="D16" s="11">
        <v>10</v>
      </c>
      <c r="E16" s="11">
        <v>4</v>
      </c>
      <c r="F16" s="11">
        <v>6</v>
      </c>
      <c r="G16" s="12">
        <v>13</v>
      </c>
      <c r="H16" s="11">
        <v>6</v>
      </c>
      <c r="I16" s="13">
        <v>7</v>
      </c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</row>
    <row r="17" spans="1:22" ht="30" customHeight="1" x14ac:dyDescent="0.25">
      <c r="B17" s="9" t="s">
        <v>81</v>
      </c>
      <c r="C17" s="10">
        <v>28</v>
      </c>
      <c r="D17" s="11">
        <v>9</v>
      </c>
      <c r="E17" s="11">
        <v>4</v>
      </c>
      <c r="F17" s="11">
        <v>5</v>
      </c>
      <c r="G17" s="12">
        <v>19</v>
      </c>
      <c r="H17" s="11">
        <v>7</v>
      </c>
      <c r="I17" s="13">
        <v>12</v>
      </c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</row>
    <row r="18" spans="1:22" ht="30" customHeight="1" x14ac:dyDescent="0.25">
      <c r="B18" s="9" t="s">
        <v>82</v>
      </c>
      <c r="C18" s="10">
        <v>26</v>
      </c>
      <c r="D18" s="11">
        <v>5</v>
      </c>
      <c r="E18" s="11">
        <v>1</v>
      </c>
      <c r="F18" s="11">
        <v>4</v>
      </c>
      <c r="G18" s="12">
        <v>21</v>
      </c>
      <c r="H18" s="11">
        <v>9</v>
      </c>
      <c r="I18" s="13">
        <v>12</v>
      </c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</row>
    <row r="19" spans="1:22" ht="30" customHeight="1" x14ac:dyDescent="0.25">
      <c r="B19" s="9" t="s">
        <v>83</v>
      </c>
      <c r="C19" s="10">
        <v>26</v>
      </c>
      <c r="D19" s="11">
        <v>7</v>
      </c>
      <c r="E19" s="11">
        <v>1</v>
      </c>
      <c r="F19" s="11">
        <v>6</v>
      </c>
      <c r="G19" s="12">
        <v>19</v>
      </c>
      <c r="H19" s="11">
        <v>13</v>
      </c>
      <c r="I19" s="13">
        <v>6</v>
      </c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</row>
    <row r="20" spans="1:22" ht="30" customHeight="1" x14ac:dyDescent="0.25">
      <c r="B20" s="9" t="s">
        <v>31</v>
      </c>
      <c r="C20" s="10">
        <v>29</v>
      </c>
      <c r="D20" s="11">
        <v>4</v>
      </c>
      <c r="E20" s="11">
        <v>1</v>
      </c>
      <c r="F20" s="11">
        <v>3</v>
      </c>
      <c r="G20" s="12">
        <v>25</v>
      </c>
      <c r="H20" s="11">
        <v>11</v>
      </c>
      <c r="I20" s="13">
        <v>14</v>
      </c>
      <c r="J20" s="14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</row>
    <row r="21" spans="1:22" s="16" customFormat="1" ht="30" customHeight="1" x14ac:dyDescent="0.25">
      <c r="A21" s="3"/>
      <c r="B21" s="9" t="s">
        <v>32</v>
      </c>
      <c r="C21" s="10">
        <f>D21+G21</f>
        <v>32</v>
      </c>
      <c r="D21" s="11">
        <f>E21+F21</f>
        <v>6</v>
      </c>
      <c r="E21" s="11">
        <v>1</v>
      </c>
      <c r="F21" s="11">
        <v>5</v>
      </c>
      <c r="G21" s="12">
        <f>H21+I21</f>
        <v>26</v>
      </c>
      <c r="H21" s="11">
        <v>11</v>
      </c>
      <c r="I21" s="13">
        <v>15</v>
      </c>
      <c r="J21" s="14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</row>
    <row r="22" spans="1:22" ht="30" customHeight="1" x14ac:dyDescent="0.25">
      <c r="A22" s="16"/>
      <c r="B22" s="9" t="s">
        <v>33</v>
      </c>
      <c r="C22" s="10">
        <v>28</v>
      </c>
      <c r="D22" s="11">
        <v>8</v>
      </c>
      <c r="E22" s="11">
        <v>2</v>
      </c>
      <c r="F22" s="11">
        <v>6</v>
      </c>
      <c r="G22" s="12">
        <v>20</v>
      </c>
      <c r="H22" s="11">
        <v>9</v>
      </c>
      <c r="I22" s="13">
        <v>11</v>
      </c>
      <c r="J22" s="5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</row>
    <row r="23" spans="1:22" s="16" customFormat="1" ht="30" customHeight="1" x14ac:dyDescent="0.25">
      <c r="A23" s="3"/>
      <c r="B23" s="9" t="s">
        <v>34</v>
      </c>
      <c r="C23" s="10">
        <v>28</v>
      </c>
      <c r="D23" s="11">
        <v>7</v>
      </c>
      <c r="E23" s="11">
        <v>1</v>
      </c>
      <c r="F23" s="11">
        <v>6</v>
      </c>
      <c r="G23" s="12">
        <v>21</v>
      </c>
      <c r="H23" s="11">
        <v>9</v>
      </c>
      <c r="I23" s="13">
        <v>12</v>
      </c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</row>
    <row r="24" spans="1:22" s="16" customFormat="1" ht="30" customHeight="1" x14ac:dyDescent="0.25">
      <c r="B24" s="9" t="s">
        <v>35</v>
      </c>
      <c r="C24" s="10">
        <v>27</v>
      </c>
      <c r="D24" s="11">
        <v>8</v>
      </c>
      <c r="E24" s="11">
        <v>0</v>
      </c>
      <c r="F24" s="11">
        <v>8</v>
      </c>
      <c r="G24" s="12">
        <v>19</v>
      </c>
      <c r="H24" s="11">
        <v>7</v>
      </c>
      <c r="I24" s="13">
        <v>12</v>
      </c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</row>
    <row r="25" spans="1:22" ht="30" customHeight="1" x14ac:dyDescent="0.25">
      <c r="A25" s="16"/>
      <c r="B25" s="17" t="s">
        <v>36</v>
      </c>
      <c r="C25" s="51">
        <v>23</v>
      </c>
      <c r="D25" s="5">
        <v>6</v>
      </c>
      <c r="E25" s="5">
        <v>0</v>
      </c>
      <c r="F25" s="5">
        <v>6</v>
      </c>
      <c r="G25" s="6">
        <v>17</v>
      </c>
      <c r="H25" s="5">
        <v>6</v>
      </c>
      <c r="I25" s="7">
        <v>11</v>
      </c>
      <c r="J25" s="5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</row>
    <row r="26" spans="1:22" ht="30" customHeight="1" x14ac:dyDescent="0.25">
      <c r="B26" s="18" t="s">
        <v>37</v>
      </c>
      <c r="C26" s="6">
        <f>D26+G26</f>
        <v>18</v>
      </c>
      <c r="D26" s="5">
        <f>E26+F26</f>
        <v>4</v>
      </c>
      <c r="E26" s="5">
        <v>0</v>
      </c>
      <c r="F26" s="5">
        <v>4</v>
      </c>
      <c r="G26" s="6">
        <f>H26+I26</f>
        <v>14</v>
      </c>
      <c r="H26" s="5">
        <v>5</v>
      </c>
      <c r="I26" s="7">
        <v>9</v>
      </c>
      <c r="J26" s="5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</row>
    <row r="27" spans="1:22" ht="30" customHeight="1" x14ac:dyDescent="0.25">
      <c r="B27" s="18" t="s">
        <v>38</v>
      </c>
      <c r="C27" s="6">
        <f>D27+G27</f>
        <v>15</v>
      </c>
      <c r="D27" s="5">
        <f>E27+F27</f>
        <v>5</v>
      </c>
      <c r="E27" s="5">
        <v>0</v>
      </c>
      <c r="F27" s="5">
        <v>5</v>
      </c>
      <c r="G27" s="6">
        <v>10</v>
      </c>
      <c r="H27" s="5">
        <v>4</v>
      </c>
      <c r="I27" s="7">
        <v>6</v>
      </c>
      <c r="J27" s="5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</row>
    <row r="28" spans="1:22" ht="30" customHeight="1" x14ac:dyDescent="0.25">
      <c r="B28" s="18" t="s">
        <v>39</v>
      </c>
      <c r="C28" s="6">
        <f>D28+G28</f>
        <v>18</v>
      </c>
      <c r="D28" s="5">
        <v>11</v>
      </c>
      <c r="E28" s="5">
        <v>10</v>
      </c>
      <c r="F28" s="5">
        <v>1</v>
      </c>
      <c r="G28" s="6">
        <v>7</v>
      </c>
      <c r="H28" s="5">
        <v>1</v>
      </c>
      <c r="I28" s="7">
        <v>6</v>
      </c>
      <c r="J28" s="5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</row>
    <row r="29" spans="1:22" ht="30" customHeight="1" x14ac:dyDescent="0.25">
      <c r="B29" s="18" t="s">
        <v>40</v>
      </c>
      <c r="C29" s="6">
        <f>D29+G29</f>
        <v>16</v>
      </c>
      <c r="D29" s="5">
        <f>E29+F29</f>
        <v>14</v>
      </c>
      <c r="E29" s="5">
        <v>11</v>
      </c>
      <c r="F29" s="5">
        <v>3</v>
      </c>
      <c r="G29" s="6">
        <f>H29+I29</f>
        <v>2</v>
      </c>
      <c r="H29" s="5">
        <v>1</v>
      </c>
      <c r="I29" s="7">
        <v>1</v>
      </c>
      <c r="J29" s="5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</row>
    <row r="30" spans="1:22" ht="28.5" customHeight="1" x14ac:dyDescent="0.25">
      <c r="B30" s="18" t="s">
        <v>41</v>
      </c>
      <c r="C30" s="6">
        <f t="shared" ref="C30:C34" si="0">D30+G30</f>
        <v>7</v>
      </c>
      <c r="D30" s="5">
        <f t="shared" ref="D30:D34" si="1">E30+F30</f>
        <v>7</v>
      </c>
      <c r="E30" s="5">
        <v>7</v>
      </c>
      <c r="F30" s="6">
        <v>0</v>
      </c>
      <c r="G30" s="6">
        <f t="shared" ref="G30:G34" si="2">H30+I30</f>
        <v>0</v>
      </c>
      <c r="H30" s="5">
        <v>0</v>
      </c>
      <c r="I30" s="19">
        <v>0</v>
      </c>
      <c r="J30" s="5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</row>
    <row r="31" spans="1:22" ht="30" customHeight="1" x14ac:dyDescent="0.25">
      <c r="B31" s="18" t="s">
        <v>42</v>
      </c>
      <c r="C31" s="6">
        <f t="shared" si="0"/>
        <v>7</v>
      </c>
      <c r="D31" s="5">
        <f t="shared" si="1"/>
        <v>7</v>
      </c>
      <c r="E31" s="5">
        <v>7</v>
      </c>
      <c r="F31" s="6">
        <v>0</v>
      </c>
      <c r="G31" s="6">
        <f t="shared" si="2"/>
        <v>0</v>
      </c>
      <c r="H31" s="5">
        <v>0</v>
      </c>
      <c r="I31" s="19">
        <v>0</v>
      </c>
      <c r="J31" s="5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</row>
    <row r="32" spans="1:22" ht="30" customHeight="1" x14ac:dyDescent="0.25">
      <c r="B32" s="18" t="s">
        <v>43</v>
      </c>
      <c r="C32" s="6">
        <f t="shared" si="0"/>
        <v>24</v>
      </c>
      <c r="D32" s="5">
        <f t="shared" si="1"/>
        <v>12</v>
      </c>
      <c r="E32" s="5">
        <v>11</v>
      </c>
      <c r="F32" s="6">
        <v>1</v>
      </c>
      <c r="G32" s="6">
        <f t="shared" si="2"/>
        <v>12</v>
      </c>
      <c r="H32" s="5">
        <v>4</v>
      </c>
      <c r="I32" s="19">
        <v>8</v>
      </c>
      <c r="J32" s="5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</row>
    <row r="33" spans="2:22" ht="30" customHeight="1" x14ac:dyDescent="0.25">
      <c r="B33" s="18" t="s">
        <v>44</v>
      </c>
      <c r="C33" s="6">
        <f t="shared" si="0"/>
        <v>22</v>
      </c>
      <c r="D33" s="5">
        <f t="shared" si="1"/>
        <v>11</v>
      </c>
      <c r="E33" s="5">
        <v>10</v>
      </c>
      <c r="F33" s="6">
        <v>1</v>
      </c>
      <c r="G33" s="6">
        <f t="shared" si="2"/>
        <v>11</v>
      </c>
      <c r="H33" s="5">
        <v>3</v>
      </c>
      <c r="I33" s="19">
        <v>8</v>
      </c>
      <c r="J33" s="4"/>
      <c r="K33" s="4"/>
      <c r="L33" s="4"/>
      <c r="M33" s="2"/>
      <c r="N33" s="2"/>
      <c r="O33" s="2"/>
      <c r="P33" s="2"/>
      <c r="Q33" s="2"/>
      <c r="R33" s="2"/>
      <c r="S33" s="2"/>
      <c r="T33" s="2"/>
      <c r="U33" s="2"/>
      <c r="V33" s="2"/>
    </row>
    <row r="34" spans="2:22" ht="30" customHeight="1" x14ac:dyDescent="0.25">
      <c r="B34" s="18" t="s">
        <v>45</v>
      </c>
      <c r="C34" s="6">
        <f t="shared" si="0"/>
        <v>24</v>
      </c>
      <c r="D34" s="5">
        <f t="shared" si="1"/>
        <v>10</v>
      </c>
      <c r="E34" s="5">
        <v>9</v>
      </c>
      <c r="F34" s="6">
        <v>1</v>
      </c>
      <c r="G34" s="6">
        <f t="shared" si="2"/>
        <v>14</v>
      </c>
      <c r="H34" s="5">
        <v>5</v>
      </c>
      <c r="I34" s="19">
        <v>9</v>
      </c>
      <c r="J34" s="5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</row>
    <row r="35" spans="2:22" ht="17.25" thickBot="1" x14ac:dyDescent="0.3">
      <c r="B35" s="20" t="s">
        <v>46</v>
      </c>
      <c r="C35" s="23">
        <f>D35+G35</f>
        <v>22</v>
      </c>
      <c r="D35" s="21">
        <f>E35+F35</f>
        <v>9</v>
      </c>
      <c r="E35" s="22">
        <v>8</v>
      </c>
      <c r="F35" s="23">
        <v>1</v>
      </c>
      <c r="G35" s="24">
        <f>H35+I35</f>
        <v>13</v>
      </c>
      <c r="H35" s="22">
        <v>3</v>
      </c>
      <c r="I35" s="25">
        <v>10</v>
      </c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</row>
    <row r="36" spans="2:22" x14ac:dyDescent="0.2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</row>
    <row r="37" spans="2:22" x14ac:dyDescent="0.25">
      <c r="B37" s="11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</row>
    <row r="38" spans="2:22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</row>
    <row r="39" spans="2:22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</row>
    <row r="40" spans="2:22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</row>
    <row r="41" spans="2:22" x14ac:dyDescent="0.25">
      <c r="B41" s="2"/>
      <c r="C41" s="2"/>
      <c r="D41" s="2"/>
      <c r="E41" s="2"/>
      <c r="F41" s="2"/>
      <c r="G41" s="2"/>
      <c r="H41" s="2"/>
      <c r="I41" s="2"/>
    </row>
    <row r="42" spans="2:22" x14ac:dyDescent="0.25">
      <c r="B42" s="2"/>
      <c r="C42" s="2"/>
      <c r="D42" s="2"/>
      <c r="E42" s="2"/>
      <c r="F42" s="2"/>
      <c r="G42" s="2"/>
      <c r="H42" s="2"/>
      <c r="I42" s="2"/>
    </row>
    <row r="43" spans="2:22" x14ac:dyDescent="0.25">
      <c r="B43" s="2"/>
      <c r="C43" s="2"/>
      <c r="D43" s="2"/>
      <c r="E43" s="2"/>
      <c r="F43" s="2"/>
      <c r="G43" s="2"/>
      <c r="H43" s="2"/>
      <c r="I43" s="2"/>
    </row>
    <row r="46" spans="2:22" x14ac:dyDescent="0.25">
      <c r="D46" s="2"/>
    </row>
  </sheetData>
  <mergeCells count="9">
    <mergeCell ref="O2:P2"/>
    <mergeCell ref="Q2:R2"/>
    <mergeCell ref="S2:T2"/>
    <mergeCell ref="U2:V2"/>
    <mergeCell ref="B1:I1"/>
    <mergeCell ref="B2:B3"/>
    <mergeCell ref="C2:C3"/>
    <mergeCell ref="D2:F2"/>
    <mergeCell ref="G2:I2"/>
  </mergeCells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學生住宿人數統計</vt:lpstr>
      <vt:lpstr>住宿率</vt:lpstr>
      <vt:lpstr>退宿人數</vt:lpstr>
      <vt:lpstr>教職員人數</vt:lpstr>
      <vt:lpstr>賃居人數</vt:lpstr>
      <vt:lpstr>統計表</vt:lpstr>
      <vt:lpstr>教職員歷年統計表</vt:lpstr>
    </vt:vector>
  </TitlesOfParts>
  <Company>SYNNEX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tinghsuan</dc:creator>
  <cp:lastModifiedBy>陳芃樺</cp:lastModifiedBy>
  <cp:lastPrinted>2021-10-19T08:02:05Z</cp:lastPrinted>
  <dcterms:created xsi:type="dcterms:W3CDTF">2012-11-22T08:35:13Z</dcterms:created>
  <dcterms:modified xsi:type="dcterms:W3CDTF">2025-03-20T06:13:55Z</dcterms:modified>
</cp:coreProperties>
</file>